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535" tabRatio="601" activeTab="0"/>
  </bookViews>
  <sheets>
    <sheet name="POS" sheetId="1" r:id="rId1"/>
  </sheets>
  <definedNames>
    <definedName name="_xlnm.Print_Area" localSheetId="0">'POS'!$A$2:$N$242</definedName>
  </definedNames>
  <calcPr fullCalcOnLoad="1"/>
</workbook>
</file>

<file path=xl/comments1.xml><?xml version="1.0" encoding="utf-8"?>
<comments xmlns="http://schemas.openxmlformats.org/spreadsheetml/2006/main">
  <authors>
    <author>EMWD</author>
    <author>Maroun El-Hage</author>
  </authors>
  <commentList>
    <comment ref="C12" authorId="0">
      <text>
        <r>
          <rPr>
            <b/>
            <sz val="8"/>
            <rFont val="Tahoma"/>
            <family val="2"/>
          </rPr>
          <t>EMWD:</t>
        </r>
        <r>
          <rPr>
            <sz val="8"/>
            <rFont val="Tahoma"/>
            <family val="2"/>
          </rPr>
          <t xml:space="preserve">
Improvement District, see Debra's wall</t>
        </r>
      </text>
    </comment>
    <comment ref="B302" authorId="0">
      <text>
        <r>
          <rPr>
            <b/>
            <sz val="8"/>
            <rFont val="Tahoma"/>
            <family val="2"/>
          </rPr>
          <t>EMWD:</t>
        </r>
        <r>
          <rPr>
            <sz val="8"/>
            <rFont val="Tahoma"/>
            <family val="2"/>
          </rPr>
          <t xml:space="preserve">
See Alex when preparing Agreement</t>
        </r>
      </text>
    </comment>
    <comment ref="I65" authorId="1">
      <text>
        <r>
          <rPr>
            <b/>
            <sz val="9"/>
            <rFont val="Tahoma"/>
            <family val="2"/>
          </rPr>
          <t>MDD Peaking Factor Selection:
3.0 PF for Small Pressure Zone, &lt;500 gpm
2.5 PF for Medium Pressure Zone, 500 to 2,000 gpm
2.0 PF for Large Pressure Zone, 2,000+ gpm</t>
        </r>
      </text>
    </comment>
  </commentList>
</comments>
</file>

<file path=xl/sharedStrings.xml><?xml version="1.0" encoding="utf-8"?>
<sst xmlns="http://schemas.openxmlformats.org/spreadsheetml/2006/main" count="422" uniqueCount="305">
  <si>
    <t>Grid Partition:</t>
  </si>
  <si>
    <t>Cross Streets:</t>
  </si>
  <si>
    <t>SEWER</t>
  </si>
  <si>
    <t>AREA</t>
  </si>
  <si>
    <t>LAND USE</t>
  </si>
  <si>
    <t>AREA SIZE</t>
  </si>
  <si>
    <t>DEMAND ASSMT.</t>
  </si>
  <si>
    <t>PEAK FACTOR</t>
  </si>
  <si>
    <t>DESCRIPTION</t>
  </si>
  <si>
    <t>AC</t>
  </si>
  <si>
    <t>DU</t>
  </si>
  <si>
    <t>(GAL/AC)</t>
  </si>
  <si>
    <t>(GAL/EDU)</t>
  </si>
  <si>
    <t>ADD</t>
  </si>
  <si>
    <t>MDD</t>
  </si>
  <si>
    <t>PKHR</t>
  </si>
  <si>
    <t>TOTAL (GPD)</t>
  </si>
  <si>
    <t>TOTAL (GPM)</t>
  </si>
  <si>
    <t>(a)</t>
  </si>
  <si>
    <t>Location:</t>
  </si>
  <si>
    <t>Nearest Pipeline Facility w/Capacity:</t>
  </si>
  <si>
    <t>Pipeline:</t>
  </si>
  <si>
    <t>Booster Plant:</t>
  </si>
  <si>
    <t>Storage Tank:</t>
  </si>
  <si>
    <t>Size</t>
  </si>
  <si>
    <t>Unit</t>
  </si>
  <si>
    <t>Location</t>
  </si>
  <si>
    <t>Limits</t>
  </si>
  <si>
    <t>Size needed</t>
  </si>
  <si>
    <t>by Project</t>
  </si>
  <si>
    <t>Onsite/Offsite</t>
  </si>
  <si>
    <t>Length (lf)</t>
  </si>
  <si>
    <t>Dia (in)</t>
  </si>
  <si>
    <t>Approximate lengths for planning purposes only</t>
  </si>
  <si>
    <t>(e)</t>
  </si>
  <si>
    <t>(f)</t>
  </si>
  <si>
    <t>I.  PROJECT INFORMATION</t>
  </si>
  <si>
    <r>
      <t xml:space="preserve">Project Name: </t>
    </r>
    <r>
      <rPr>
        <b/>
        <vertAlign val="superscript"/>
        <sz val="10"/>
        <rFont val="Arial"/>
        <family val="2"/>
      </rPr>
      <t>(a)</t>
    </r>
  </si>
  <si>
    <r>
      <t>IRRIGATION</t>
    </r>
    <r>
      <rPr>
        <b/>
        <i/>
        <vertAlign val="superscript"/>
        <sz val="10"/>
        <rFont val="Arial"/>
        <family val="2"/>
      </rPr>
      <t xml:space="preserve"> (b)</t>
    </r>
  </si>
  <si>
    <t>(g)</t>
  </si>
  <si>
    <t>Description/General Location</t>
  </si>
  <si>
    <t>$ Amt/lf</t>
  </si>
  <si>
    <t>Total</t>
  </si>
  <si>
    <t>(h)</t>
  </si>
  <si>
    <t>Pressure Zone:</t>
  </si>
  <si>
    <t>HWL</t>
  </si>
  <si>
    <t>Notes:</t>
  </si>
  <si>
    <r>
      <t>Length (lf)</t>
    </r>
    <r>
      <rPr>
        <b/>
        <vertAlign val="superscript"/>
        <sz val="10"/>
        <rFont val="Arial"/>
        <family val="2"/>
      </rPr>
      <t>(f)</t>
    </r>
  </si>
  <si>
    <r>
      <t>Length (lf)</t>
    </r>
    <r>
      <rPr>
        <b/>
        <vertAlign val="superscript"/>
        <sz val="10"/>
        <rFont val="Arial"/>
        <family val="2"/>
      </rPr>
      <t>(h)</t>
    </r>
  </si>
  <si>
    <t>(i)</t>
  </si>
  <si>
    <t>Size (gpm)</t>
  </si>
  <si>
    <t>Interim/Perm</t>
  </si>
  <si>
    <t>(j)</t>
  </si>
  <si>
    <t>Estimated for budgetary purposes only</t>
  </si>
  <si>
    <t>(k)</t>
  </si>
  <si>
    <t>Include attachments (such as hydraulic calculations, maps, etc.) when necessary</t>
  </si>
  <si>
    <t>ID (W/S):</t>
  </si>
  <si>
    <t>Prepared By:</t>
  </si>
  <si>
    <r>
      <t>Length (lf)</t>
    </r>
    <r>
      <rPr>
        <b/>
        <vertAlign val="superscript"/>
        <sz val="10"/>
        <rFont val="Arial"/>
        <family val="2"/>
      </rPr>
      <t>(k)</t>
    </r>
  </si>
  <si>
    <r>
      <t xml:space="preserve">XV.  FINANCIAL PARTICIPATION CHARGES </t>
    </r>
    <r>
      <rPr>
        <b/>
        <vertAlign val="superscript"/>
        <sz val="10"/>
        <rFont val="Arial"/>
        <family val="2"/>
      </rPr>
      <t>(m)</t>
    </r>
  </si>
  <si>
    <t xml:space="preserve">                 Other:</t>
  </si>
  <si>
    <t>N/A</t>
  </si>
  <si>
    <t>Implementing facility:</t>
  </si>
  <si>
    <t>Include TTM, TR, PM, SP, APN or other applicable number or name</t>
  </si>
  <si>
    <t>Date</t>
  </si>
  <si>
    <t>Non-Reimbursable</t>
  </si>
  <si>
    <t>Moreno Valley Regional Water Reclamation Facility</t>
  </si>
  <si>
    <t>Perris Valley Regional Water Reclamation Facility</t>
  </si>
  <si>
    <t>San Jacinto Regional Water Reclamation Facility</t>
  </si>
  <si>
    <t>Temecula Valley Regional Water Reclamation Facility</t>
  </si>
  <si>
    <t>Did it meet the fire flow demand:</t>
  </si>
  <si>
    <t>Fire flow duration (HRS):</t>
  </si>
  <si>
    <t>(GPM)</t>
  </si>
  <si>
    <t>(HRS)</t>
  </si>
  <si>
    <t>Note:  -Estimated for planning purposes (at a 20 psi residual pressure).  Actual fire flow and duration will be established by the governing Fire Marshall.</t>
  </si>
  <si>
    <t>XVI.  ESTIMATE CONNECT FEES FOR APPLICANT BENEFIT</t>
  </si>
  <si>
    <t xml:space="preserve">- </t>
  </si>
  <si>
    <t>Reviewed By:</t>
  </si>
  <si>
    <t>Fire flow demand (GPM):</t>
  </si>
  <si>
    <t>Plan Check - Work Order:</t>
  </si>
  <si>
    <t xml:space="preserve"> </t>
  </si>
  <si>
    <t>Visit http://www.emwd.org/new_biz/construction_fee-schedule.html  for our complete fee schedule.</t>
  </si>
  <si>
    <t>Signature</t>
  </si>
  <si>
    <t>______________________</t>
  </si>
  <si>
    <t>FLOW PROJECTIONS</t>
  </si>
  <si>
    <t>DEMAND PROJECTIONS</t>
  </si>
  <si>
    <t>(EMWD-FRONTAGE)</t>
  </si>
  <si>
    <t>Comment:</t>
  </si>
  <si>
    <t>Agreement Area:</t>
  </si>
  <si>
    <t xml:space="preserve">Special Funding / </t>
  </si>
  <si>
    <t>Comments:</t>
  </si>
  <si>
    <t>Potentially Reimbursable</t>
  </si>
  <si>
    <t>Existing
Frontage Memo #</t>
  </si>
  <si>
    <t>pw= Maroun</t>
  </si>
  <si>
    <t>All connection fees can be estimated via our EMWD website.</t>
  </si>
  <si>
    <t>3-</t>
  </si>
  <si>
    <t>4-</t>
  </si>
  <si>
    <t>Work Order Closure processed ?</t>
  </si>
  <si>
    <t>RWUE: has it been completed ?</t>
  </si>
  <si>
    <t>(m)</t>
  </si>
  <si>
    <r>
      <t xml:space="preserve">Type </t>
    </r>
    <r>
      <rPr>
        <b/>
        <vertAlign val="superscript"/>
        <sz val="10"/>
        <rFont val="Arial"/>
        <family val="2"/>
      </rPr>
      <t>(n,o)</t>
    </r>
  </si>
  <si>
    <t xml:space="preserve">(n) "Potentially Reimbursable" means: </t>
  </si>
  <si>
    <t xml:space="preserve">(o) "Non-Reimbursable" means: </t>
  </si>
  <si>
    <t>- Applicant to complete Gray sections -</t>
  </si>
  <si>
    <t>EMWD to complete Yellow/White sections -</t>
  </si>
  <si>
    <t>MDD PF</t>
  </si>
  <si>
    <t>PHD PF</t>
  </si>
  <si>
    <t>ADWF TOTAL (GPD)</t>
  </si>
  <si>
    <t>ADWF TOTAL (GPM)</t>
  </si>
  <si>
    <t>PDWF - PEAK FLOW (GPD)</t>
  </si>
  <si>
    <t>POTABLE    WATER</t>
  </si>
  <si>
    <t xml:space="preserve">Was LAFCO Fringe Annexation Approved? </t>
  </si>
  <si>
    <t>Is LAFCO Fringe Annexation Required?</t>
  </si>
  <si>
    <t>POTABLE WATER</t>
  </si>
  <si>
    <t>ADWF</t>
  </si>
  <si>
    <t>PDWF - PEAK FLOW (GPM)</t>
  </si>
  <si>
    <t>Pressure Conditions (in the main pipeline):</t>
  </si>
  <si>
    <t>Include attachments (such as special studies, maps, etc.) when applicable</t>
  </si>
  <si>
    <t>(RWUE and/or RWUP)</t>
  </si>
  <si>
    <t>(If Yes) Name of Area:</t>
  </si>
  <si>
    <t>1- Project Vicinity Map</t>
  </si>
  <si>
    <t>8- EMWD Fire Flow Test Results</t>
  </si>
  <si>
    <t>9- Hydraulic Boundary Conditions</t>
  </si>
  <si>
    <t>11- Reports or special studies</t>
  </si>
  <si>
    <t>13- Plan Check Deposit Schedule</t>
  </si>
  <si>
    <t>14- Signed "Residential Landscaping Water Budget" (spreadsheet)</t>
  </si>
  <si>
    <t>15- Manifold detail, for commercial projects</t>
  </si>
  <si>
    <t xml:space="preserve">16- DCDA vs RPDA: EMWD Requirements Memo </t>
  </si>
  <si>
    <t>10- Accepted Recycled Water Use Exhibit or Plan</t>
  </si>
  <si>
    <t>18- Oversizing memo and authorization</t>
  </si>
  <si>
    <t>19- Prevailing-wage requirements and process description</t>
  </si>
  <si>
    <t>by Project (in)</t>
  </si>
  <si>
    <t>5-</t>
  </si>
  <si>
    <t>6-</t>
  </si>
  <si>
    <t>7-</t>
  </si>
  <si>
    <t>8-</t>
  </si>
  <si>
    <t>_________</t>
  </si>
  <si>
    <t>(l)</t>
  </si>
  <si>
    <t>RWUP: has it been completed ?</t>
  </si>
  <si>
    <r>
      <t>Notes</t>
    </r>
    <r>
      <rPr>
        <b/>
        <vertAlign val="superscript"/>
        <sz val="10"/>
        <rFont val="Arial"/>
        <family val="2"/>
      </rPr>
      <t>(l)</t>
    </r>
    <r>
      <rPr>
        <b/>
        <sz val="10"/>
        <rFont val="Arial"/>
        <family val="2"/>
      </rPr>
      <t>:</t>
    </r>
  </si>
  <si>
    <t>Supervisor's Name:</t>
  </si>
  <si>
    <t>Potentially Reimbursable to project sponsor, in accordance with EMWD Admin Code as amended.</t>
  </si>
  <si>
    <t>21- Signed At-Risk Plan Check Letter request, from Developer</t>
  </si>
  <si>
    <r>
      <t xml:space="preserve">PEAK FACTOR </t>
    </r>
    <r>
      <rPr>
        <b/>
        <vertAlign val="superscript"/>
        <sz val="10"/>
        <rFont val="Arial"/>
        <family val="2"/>
      </rPr>
      <t>(a)</t>
    </r>
  </si>
  <si>
    <t>WATER</t>
  </si>
  <si>
    <t>ADWF PF</t>
  </si>
  <si>
    <t>Date Issued:</t>
  </si>
  <si>
    <t>Not requesting Water Service</t>
  </si>
  <si>
    <t>Not requesting Sewer Service</t>
  </si>
  <si>
    <t>9-</t>
  </si>
  <si>
    <t>10-</t>
  </si>
  <si>
    <t>11-</t>
  </si>
  <si>
    <t>17- DCDA vs RPDA: Customer memo declaring intent of on-site use (Commercial &amp; industrial use only)</t>
  </si>
  <si>
    <t>5- Available Min/Max Pressure table(s) (Residential only)</t>
  </si>
  <si>
    <t>7- Project Conditions Of Approval (Draft or Final)</t>
  </si>
  <si>
    <t>12- CFD Letter, signed by the Owner (Residential tracts only)</t>
  </si>
  <si>
    <t>At-Risk Plan Check?</t>
  </si>
  <si>
    <t>Senior Engineer &amp; Initials</t>
  </si>
  <si>
    <t>If "Yes", must attach Signed Letter</t>
  </si>
  <si>
    <t>PA 2</t>
  </si>
  <si>
    <t>PA 1</t>
  </si>
  <si>
    <t>Commercial/Office</t>
  </si>
  <si>
    <t>12-</t>
  </si>
  <si>
    <t>22- Document Required For Plan Check (Form NBD-063)</t>
  </si>
  <si>
    <t>If yes, what is the lead agency: EMWD</t>
  </si>
  <si>
    <t>If 'Yes', please coordinate with a Development Services Representative for preparation of an Application For Service</t>
  </si>
  <si>
    <r>
      <t xml:space="preserve">(Only for Residential lots) Plan checker shall utilize the attached service-pressure table(s) to determine pressure conditions for each lot, and cause the recordation of High or Low pressure conditions if applicable: </t>
    </r>
    <r>
      <rPr>
        <b/>
        <sz val="10"/>
        <color indexed="8"/>
        <rFont val="Arial"/>
        <family val="2"/>
      </rPr>
      <t>Low Pressure Agreement</t>
    </r>
    <r>
      <rPr>
        <sz val="10"/>
        <color indexed="8"/>
        <rFont val="Arial"/>
        <family val="2"/>
      </rPr>
      <t xml:space="preserve"> is required for lot pressures &lt;40 psi; </t>
    </r>
    <r>
      <rPr>
        <b/>
        <sz val="10"/>
        <color indexed="8"/>
        <rFont val="Arial"/>
        <family val="2"/>
      </rPr>
      <t>High Pressure Agreement</t>
    </r>
    <r>
      <rPr>
        <sz val="10"/>
        <color indexed="8"/>
        <rFont val="Arial"/>
        <family val="2"/>
      </rPr>
      <t xml:space="preserve"> is required for lot pressures &gt;80 psi; and Lots with pressures &lt;50 psi shall receive a </t>
    </r>
    <r>
      <rPr>
        <b/>
        <sz val="10"/>
        <color indexed="8"/>
        <rFont val="Arial"/>
        <family val="2"/>
      </rPr>
      <t>minimum of 1.5" service laterals</t>
    </r>
    <r>
      <rPr>
        <sz val="10"/>
        <color indexed="8"/>
        <rFont val="Arial"/>
        <family val="2"/>
      </rPr>
      <t xml:space="preserve">. </t>
    </r>
  </si>
  <si>
    <t>Per attached confirmation by the sponsor/developer waiving his/her right for facility oversizing reimbursement from EMWD, the project shall not receive consideration for oversizing reimbursement.</t>
  </si>
  <si>
    <t>The project lies within the ______ Special Benefit Area, and is subject to additional connection fees.</t>
  </si>
  <si>
    <t>To submit for Plan Check of final design, the applicant shall refer to the Plan Check Submittal Checklist (attached). The Plan Check submittal shall include the appropriate Plan Check deposit in order for it to be considered complete.</t>
  </si>
  <si>
    <t>23- Application For Service Requirements</t>
  </si>
  <si>
    <t>Existing land use</t>
  </si>
  <si>
    <t>Proposed Land Use</t>
  </si>
  <si>
    <t>Open Space, Rural</t>
  </si>
  <si>
    <t>Open Space, Agricultural</t>
  </si>
  <si>
    <t>Open Space, Conservation</t>
  </si>
  <si>
    <t>Open Space, Recreation</t>
  </si>
  <si>
    <t>Residential, Rural</t>
  </si>
  <si>
    <t>Residential, Mobile Home Park</t>
  </si>
  <si>
    <t>Residential, Medium Density (SFR)</t>
  </si>
  <si>
    <t>Residential, Low Density (SFR)</t>
  </si>
  <si>
    <t>Residential, Condominiums</t>
  </si>
  <si>
    <t>Residential, Age Restricted</t>
  </si>
  <si>
    <t>Motel/Hotel</t>
  </si>
  <si>
    <t>Hospital</t>
  </si>
  <si>
    <t>Mixed Use Policy Area</t>
  </si>
  <si>
    <t>Medical Office Building (offices)</t>
  </si>
  <si>
    <t>Medical Office Building (long term care)</t>
  </si>
  <si>
    <t>Commercial, Retail</t>
  </si>
  <si>
    <t>School</t>
  </si>
  <si>
    <t>Church</t>
  </si>
  <si>
    <t>Industrial, Light</t>
  </si>
  <si>
    <t>Industrial, Heavy</t>
  </si>
  <si>
    <t>Commercial, Office</t>
  </si>
  <si>
    <t>Industrial, Light (Warehouse)</t>
  </si>
  <si>
    <t>Residential, Apartments</t>
  </si>
  <si>
    <t>To qualify for oversizing reimbursement, the sponsor shall provide EMWD with three prevailing-wage bid comparisons following Plan Approval, subject to review by staff, recommendation to, and approval by, the Board of Directors. Only after such review and approval can the sponsor proceed to the Standard Agreement phase. Oversizing of EMWD facilities shall be performed with prevailing-wage contracting (see attachment for EMWD's Prevailing-wage requirements and authorization process description)</t>
  </si>
  <si>
    <t>If this project requires Implementing Facilities, then such Implementing Facilities shall be concurrently in Plan Check with this project's Plan Check.</t>
  </si>
  <si>
    <t>Payment by this applicant to reimburse original sponsor of facilities</t>
  </si>
  <si>
    <t>Acres</t>
  </si>
  <si>
    <t>Medical Office Building (Dialysis)</t>
  </si>
  <si>
    <t>Other</t>
  </si>
  <si>
    <t>--------------------</t>
  </si>
  <si>
    <t>Open Space</t>
  </si>
  <si>
    <t>Totals:</t>
  </si>
  <si>
    <t>-----------------------------------------------------------</t>
  </si>
  <si>
    <t>-------------------</t>
  </si>
  <si>
    <t>--------------------------------------</t>
  </si>
  <si>
    <t>PA 3</t>
  </si>
  <si>
    <t>PA 4</t>
  </si>
  <si>
    <t>PA 5</t>
  </si>
  <si>
    <t>MDR</t>
  </si>
  <si>
    <t>LDR</t>
  </si>
  <si>
    <t>M/HDR</t>
  </si>
  <si>
    <t>HDR</t>
  </si>
  <si>
    <r>
      <t>Lift Station</t>
    </r>
    <r>
      <rPr>
        <b/>
        <vertAlign val="superscript"/>
        <sz val="10"/>
        <rFont val="Arial"/>
        <family val="2"/>
      </rPr>
      <t>(i)(j)(k)</t>
    </r>
    <r>
      <rPr>
        <b/>
        <sz val="10"/>
        <rFont val="Arial"/>
        <family val="2"/>
      </rPr>
      <t>:</t>
    </r>
  </si>
  <si>
    <t>PA 6</t>
  </si>
  <si>
    <t>PA 7</t>
  </si>
  <si>
    <t>1508L</t>
  </si>
  <si>
    <t>Initials:</t>
  </si>
  <si>
    <t>Date:</t>
  </si>
  <si>
    <t>APPROVED</t>
  </si>
  <si>
    <t>NOT APPROVED: 
AT-RISK PLAN CHECK</t>
  </si>
  <si>
    <t>EMWD's Disposition:</t>
  </si>
  <si>
    <t>Light Industrial / Warehouse</t>
  </si>
  <si>
    <t>Easement</t>
  </si>
  <si>
    <t>Grant Deed</t>
  </si>
  <si>
    <t>Abandonment Deposit Am't</t>
  </si>
  <si>
    <r>
      <t>XIX.   LIST OF APPLICABLE ATTACHMENTS &amp; REFERENCES:</t>
    </r>
    <r>
      <rPr>
        <b/>
        <sz val="10"/>
        <rFont val="Arial"/>
        <family val="2"/>
      </rPr>
      <t xml:space="preserve">  </t>
    </r>
    <r>
      <rPr>
        <b/>
        <sz val="10"/>
        <color indexed="10"/>
        <rFont val="Arial"/>
        <family val="2"/>
      </rPr>
      <t xml:space="preserve">(do NOT delete Attachments &amp; References that do not apply, instead, cross them out). </t>
    </r>
  </si>
  <si>
    <t># of Units, or Hotel Bedrooms</t>
  </si>
  <si>
    <t># of
Students</t>
  </si>
  <si>
    <t># of Hospital Beds, or Dialysis Seats</t>
  </si>
  <si>
    <t>Average Flow
(GPD)</t>
  </si>
  <si>
    <t>II. COMMUNITY FACILITIES DISTRICT (CFD)</t>
  </si>
  <si>
    <t>III.  WATER DEMAND AND SEWER FLOW ASSESSMENT</t>
  </si>
  <si>
    <t>IV.  WATER SUPPLY</t>
  </si>
  <si>
    <t>V.  WATER PRESSURE</t>
  </si>
  <si>
    <t>VI.  Fire Flow Demand</t>
  </si>
  <si>
    <t>VII.  WATER TRANSMISSION</t>
  </si>
  <si>
    <r>
      <t>VIII.  WATER FACILITY REQUIREMENTS</t>
    </r>
    <r>
      <rPr>
        <b/>
        <vertAlign val="superscript"/>
        <sz val="10"/>
        <rFont val="Arial"/>
        <family val="2"/>
      </rPr>
      <t xml:space="preserve"> (e)</t>
    </r>
  </si>
  <si>
    <t>IX.  SEWER TREATMENT</t>
  </si>
  <si>
    <t>X. SEWER COLLECTION</t>
  </si>
  <si>
    <r>
      <t>XI.  SEWER FACILITY REQUIREMENTS</t>
    </r>
    <r>
      <rPr>
        <b/>
        <vertAlign val="superscript"/>
        <sz val="10"/>
        <rFont val="Arial"/>
        <family val="2"/>
      </rPr>
      <t xml:space="preserve"> (g)</t>
    </r>
  </si>
  <si>
    <t>XII. RECYCLED WATER TRANSMISSION</t>
  </si>
  <si>
    <r>
      <t>XIII.  RECYCLED WATER FACILITY REQUIREMENTS</t>
    </r>
    <r>
      <rPr>
        <b/>
        <vertAlign val="superscript"/>
        <sz val="10"/>
        <rFont val="Arial"/>
        <family val="2"/>
      </rPr>
      <t xml:space="preserve"> (j)</t>
    </r>
  </si>
  <si>
    <r>
      <t xml:space="preserve"> XIV.  FRONTAGE </t>
    </r>
    <r>
      <rPr>
        <b/>
        <vertAlign val="superscript"/>
        <sz val="10"/>
        <rFont val="Arial"/>
        <family val="2"/>
      </rPr>
      <t>(m)</t>
    </r>
  </si>
  <si>
    <t>Temporary Pipeline Alignment:</t>
  </si>
  <si>
    <t>13-</t>
  </si>
  <si>
    <t>Design and install a potable-water sampling station per standard detail B-935, to be located within the project and as designated during the Plan Check review.</t>
  </si>
  <si>
    <t>If interim, describe method and timing of abandonment, and include Demolition and Abandonment plans during Plan Check. Customer is responsible for Abandonment cost.</t>
  </si>
  <si>
    <t>(For residential landscaping fed from a potable water source) At FIRST Plan Check, a "Residential Landscaping Water Budget" form shall be completed and submitted (by a Licensed Civil Engineer or a Licensed Landscape Architect). This form will be reviewed by the Conservation Dept. during the Plan Check phase. A final approval of this form is required by EMWD's Conservation Dept., prior to EMWD's facilities "Release" by the Inspection Department.</t>
  </si>
  <si>
    <t>6- Fire Dept. Requirements</t>
  </si>
  <si>
    <t>Building Area
(SF)</t>
  </si>
  <si>
    <t>Is this Project in a Facilities CFD ?</t>
  </si>
  <si>
    <t>Is This Project in a Fees Only CFD ?</t>
  </si>
  <si>
    <t>Water/Sewer/Rcld</t>
  </si>
  <si>
    <t>Temporary Inter-Tie</t>
  </si>
  <si>
    <t>Drop Down List for SPECIAL Conditions:</t>
  </si>
  <si>
    <r>
      <t>XVIII.  SPECIAL CONDITIONS:</t>
    </r>
    <r>
      <rPr>
        <b/>
        <sz val="10"/>
        <color indexed="10"/>
        <rFont val="Arial"/>
        <family val="2"/>
      </rPr>
      <t xml:space="preserve"> </t>
    </r>
    <r>
      <rPr>
        <b/>
        <sz val="10"/>
        <color indexed="10"/>
        <rFont val="Arial"/>
        <family val="2"/>
      </rPr>
      <t>For Conditions 1 and 2, please select one of the choices from the Drop-Down List - For all others, do NOT delete the ones that do not apply, instead, cross them out.</t>
    </r>
  </si>
  <si>
    <t xml:space="preserve">If applicant is proposing a Lift Station (either temporary or permanent): Submit a study justifying this use, identifying all other options and why they are not viable. </t>
  </si>
  <si>
    <t xml:space="preserve">The study shall include a grading analysis of quantities and cost. </t>
  </si>
  <si>
    <t>For a proposed temporary Lift Station, the study shall identify an abandonment plan, including plans and calculations, to demonstrate the feasibility of the abandonment.</t>
  </si>
  <si>
    <t>Remaining Available Capacity?:</t>
  </si>
  <si>
    <t>Is the project within 1/4 mile from the Treatment Plant?</t>
  </si>
  <si>
    <t>DSD Engineer &amp; Initials</t>
  </si>
  <si>
    <t>The project is located within 1/4 mile from an existing EMWD waste water treatment plant, and therefore a notification letter shall be recorded against each of the lots, prior to occupancy.</t>
  </si>
  <si>
    <t>20- Customer/developer e-mail, waiving oversizing reimbursement from EMWD</t>
  </si>
  <si>
    <t>If yes, a notification letter shall be recorded against each of the lots.</t>
  </si>
  <si>
    <t>Educational: College</t>
  </si>
  <si>
    <r>
      <t>Form No:</t>
    </r>
    <r>
      <rPr>
        <b/>
        <i/>
        <sz val="12"/>
        <rFont val="Arial"/>
        <family val="2"/>
      </rPr>
      <t xml:space="preserve"> </t>
    </r>
    <r>
      <rPr>
        <b/>
        <i/>
        <sz val="12"/>
        <color indexed="10"/>
        <rFont val="Arial"/>
        <family val="2"/>
      </rPr>
      <t>DSD-045</t>
    </r>
  </si>
  <si>
    <t>S.O. by DSD Representative?</t>
  </si>
  <si>
    <t>This Design Conditions (DC) approval is valid for 24 months. From the time the DC is approved and until preparation of the Standard Facilities Agreement, this DC shall be subject to further evaluation if any of the following conditions exist:
a- The project's scope of work has changed substantially from the approved DC, causing the need to re-evaluate the proposed facilities
b- New regulatory requirements are in effect
c- EMWD has significant updates to its Facilities Master Plans/CIP program, and Design Criteria</t>
  </si>
  <si>
    <t xml:space="preserve">XVII.  TIME LIMITATION of DESIGN CONDITIONS APPROVAL </t>
  </si>
  <si>
    <t xml:space="preserve">1- The Planning &amp; Design Criteria used for this DC are: "Sanitary Sewer System Planning &amp; Design" guidelines, Updated Feb 1993, and revised C115Sep 1, 2006, supplemented by the 2015 Waste Water Facilities Master Plan criteria (Appendix 3A). 
</t>
  </si>
  <si>
    <t>Proposed Lift Stations shall be presented for consideration by the Waste Water Enterprise Team prior to considering the DC approval.</t>
  </si>
  <si>
    <t>It is the applicant's responsibility to provide any updates or revisions to the Project COA during the development, or after the approval, of the DC. The DC shall be revised and updated as needed: Failure to provide timely COA updates or revisions may result in potential additional facility requirements and/or delays in processing the project during subsequent phases (such as Plan Check or Agreement phases).</t>
  </si>
  <si>
    <t>For design of all pumping facilities: Provide design capacity, and preliminary site plan and pipeline alignments for DC approval. Final design shall be reviewed during Plan Check. If a an interim Lift Station is proposed, customer shall include Demolition and Abandonment plans during Plan Check.</t>
  </si>
  <si>
    <t>2- Exhibit(s) of DC Facilities: existing and proposed facilities</t>
  </si>
  <si>
    <t>3- Exhibit(s) of DC Facilities subject to relocation and/or easements</t>
  </si>
  <si>
    <t>- Approval Stamp, means:
POS Staff approved this DC Summary, as noted - Proceed to Plan Check Phase -</t>
  </si>
  <si>
    <t>This DC was developed based on the latest Conditions Of Approval (COA), provided by the applicant.</t>
  </si>
  <si>
    <t>- INCOMPLETE Water Study:
Client requested to proceed to Plan Check Phase at own risk, while simultaneously working on developing and finalizing required studies. 
Note To Plan Check Engineers: MYLARS shall not be approved or signed off, until studies are finalized by DC staff.</t>
  </si>
  <si>
    <t>At the time this DC was processed, final Conditions Of Approval (COAs) were not available: Therefore, the COAs shall be provided prior to submittal of Plan Check.</t>
  </si>
  <si>
    <t>- INCOMPLETE Sewer Study:
Client requested to proceed to Plan Check Phase at own risk, while simultaneously working on developing and finalizing required studies.
Note To Plan Check Engineers: MYLARS shall not be approved or signed off, until studies are finalized by DC staff.</t>
  </si>
  <si>
    <t xml:space="preserve">- INCOMPLETE Water &amp; Sewer Study:
Client requested to proceed to Plan Check Phase at own risk, while simultaneously working on developing and finalizing required studies.
Note To Plan Check Engineers: MYLARS shall not be approved or signed off, until studies are finalized by DC staff. </t>
  </si>
  <si>
    <t xml:space="preserve">- Water and/or Sewer Studies are complete, however, defer stamp until Recycled submittals are completed.
Client requested to proceed to Plan Check Phase at own risk, while simultaneously working on developing and finalizing required studies.
Note To Plan Check Engineers: MYLARS shall not be approved or signed off, until studies are finalized by DC staff. </t>
  </si>
  <si>
    <t>- INCOMPLETE Recycled Water Submittal: 
Client requested to proceed to Plan Check Phase at own risk, while simultaneously working on developing and finalizing required submittals.
Note To Plan Check Engineers: MYLARS shall not be approved or signed off, until studies are finalized by DC staff.</t>
  </si>
  <si>
    <t>DC - Work Order:</t>
  </si>
  <si>
    <t>Project to be transferred to AFS, upon DC approval?</t>
  </si>
  <si>
    <t xml:space="preserve">1- The Planning &amp; Design Criteria used for this DC are: "Water System Planning &amp; Design" guidelines, Updated Feb 2006, and revised Sep 14, 2006, supplemented by the 2015 Water Facilities Master Plan criteria (Chapter 5).
</t>
  </si>
  <si>
    <t>If WSA is required, did the Land Agency request a WSA from EMWD?</t>
  </si>
  <si>
    <t>Has EMWD received a copy of Fire Flow Conditions or onsite private calculations:</t>
  </si>
  <si>
    <t>Has applicant requested a fire flow letter or fire flow test from EMWD:</t>
  </si>
  <si>
    <t>******* NOTE TO APPLICANT: To fill out this form, please use the latest design guidelines, noted below: *******</t>
  </si>
  <si>
    <t xml:space="preserve">For only Residential lots, Plan checker shall utilize the attached service-pressure table(s) to determine pressure conditions for each lot, and cause the recordation of High or Low pressure conditions if applicable: Low Pressure Agreement is required for pressures&lt;40 psi; High Pressure Agreement is required for pressures&gt;80 psi; and Lots with pressures &lt;50 psi shall receive a minimum of 1.5" laterals. </t>
  </si>
  <si>
    <t>Is a Water Supply Assessment Required?</t>
  </si>
  <si>
    <t>Water Supply Assessment Issued?</t>
  </si>
  <si>
    <r>
      <rPr>
        <sz val="10"/>
        <rFont val="Arial"/>
        <family val="2"/>
      </rPr>
      <t>1-</t>
    </r>
    <r>
      <rPr>
        <sz val="8"/>
        <rFont val="Arial"/>
        <family val="2"/>
      </rPr>
      <t xml:space="preserve">
</t>
    </r>
    <r>
      <rPr>
        <sz val="8"/>
        <color indexed="23"/>
        <rFont val="Arial"/>
        <family val="2"/>
      </rPr>
      <t xml:space="preserve">Use The
Drop Down... </t>
    </r>
  </si>
  <si>
    <r>
      <rPr>
        <sz val="10"/>
        <rFont val="Arial"/>
        <family val="2"/>
      </rPr>
      <t>2-</t>
    </r>
    <r>
      <rPr>
        <sz val="8"/>
        <rFont val="Arial"/>
        <family val="2"/>
      </rPr>
      <t xml:space="preserve">
</t>
    </r>
    <r>
      <rPr>
        <sz val="8"/>
        <color indexed="23"/>
        <rFont val="Arial"/>
        <family val="2"/>
      </rPr>
      <t xml:space="preserve">  …List for items 1 and 2</t>
    </r>
  </si>
  <si>
    <t>ADWF TOTAL (MGD)</t>
  </si>
  <si>
    <t>Updated: 10/23/2019</t>
  </si>
  <si>
    <t>- EMWD's "Water System Planning &amp; Design" guidelines, Updated Feb 2006, and revised Sep 14, 2006, AND, EMWD's 2015 Water Facilities Master Plan Supplement</t>
  </si>
  <si>
    <t>- EMWD's "Sanitary Sewer System Planning &amp; Design" guidelines, Updated Feb 1993, and revised Sep 1, 2006, AND, EMWD's 2015 Wastewater Collection System Master Plan Supplement</t>
  </si>
  <si>
    <t>Project Reference No. (City View):</t>
  </si>
  <si>
    <r>
      <rPr>
        <b/>
        <u val="single"/>
        <sz val="9"/>
        <color indexed="8"/>
        <rFont val="Arial"/>
        <family val="2"/>
      </rPr>
      <t>(a) Sewer Peak Factor:</t>
    </r>
    <r>
      <rPr>
        <b/>
        <sz val="9"/>
        <color indexed="8"/>
        <rFont val="Arial"/>
        <family val="2"/>
      </rPr>
      <t xml:space="preserve">
</t>
    </r>
    <r>
      <rPr>
        <b/>
        <sz val="9"/>
        <color indexed="10"/>
        <rFont val="Arial"/>
        <family val="2"/>
      </rPr>
      <t>1- Use PF of 3.0 for Temecula Wine Country, Old Town Temecula, or similar hospitality type of use.</t>
    </r>
    <r>
      <rPr>
        <b/>
        <sz val="9"/>
        <color indexed="8"/>
        <rFont val="Arial"/>
        <family val="2"/>
      </rPr>
      <t xml:space="preserve">
2- All other cases, PF is based on the following equation, PF = 2.13 Q</t>
    </r>
    <r>
      <rPr>
        <b/>
        <vertAlign val="superscript"/>
        <sz val="9"/>
        <color indexed="8"/>
        <rFont val="Arial"/>
        <family val="2"/>
      </rPr>
      <t>-0.13</t>
    </r>
    <r>
      <rPr>
        <b/>
        <sz val="9"/>
        <color indexed="8"/>
        <rFont val="Arial"/>
        <family val="2"/>
      </rPr>
      <t>, where Q is ADWF in MGD, 
3- Use max PF of 2.87, and Min PF of 1.5</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</si>
</sst>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quot;#,##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_(* #,##0.0_);_(* \(#,##0.0\);_(* &quot;-&quot;??_);_(@_)"/>
    <numFmt numFmtId="173" formatCode="_(* #,##0_);_(* \(#,##0\);_(* &quot;-&quot;??_);_(@_)"/>
    <numFmt numFmtId="174" formatCode="_(&quot;$&quot;* #,##0.0_);_(&quot;$&quot;* \(#,##0.0\);_(&quot;$&quot;* &quot;-&quot;??_);_(@_)"/>
    <numFmt numFmtId="175" formatCode="_(&quot;$&quot;* #,##0_);_(&quot;$&quot;* \(#,##0\);_(&quot;$&quot;* &quot;-&quot;??_);_(@_)"/>
    <numFmt numFmtId="176" formatCode="0.000"/>
    <numFmt numFmtId="177" formatCode="0.0000"/>
  </numFmts>
  <fonts count="87">
    <font>
      <sz val="10"/>
      <name val="Arial"/>
      <family val="0"/>
    </font>
    <font>
      <b/>
      <sz val="10"/>
      <name val="Arial"/>
      <family val="2"/>
    </font>
    <font>
      <b/>
      <i/>
      <sz val="10"/>
      <name val="Arial"/>
      <family val="2"/>
    </font>
    <font>
      <sz val="8"/>
      <name val="Tahoma"/>
      <family val="2"/>
    </font>
    <font>
      <b/>
      <i/>
      <vertAlign val="superscript"/>
      <sz val="10"/>
      <name val="Arial"/>
      <family val="2"/>
    </font>
    <font>
      <b/>
      <vertAlign val="superscript"/>
      <sz val="10"/>
      <name val="Arial"/>
      <family val="2"/>
    </font>
    <font>
      <i/>
      <sz val="10"/>
      <name val="Arial"/>
      <family val="2"/>
    </font>
    <font>
      <u val="single"/>
      <sz val="10"/>
      <color indexed="12"/>
      <name val="Arial"/>
      <family val="2"/>
    </font>
    <font>
      <u val="single"/>
      <sz val="10"/>
      <color indexed="36"/>
      <name val="Arial"/>
      <family val="2"/>
    </font>
    <font>
      <b/>
      <sz val="8"/>
      <name val="Tahoma"/>
      <family val="2"/>
    </font>
    <font>
      <sz val="11"/>
      <name val="Arial"/>
      <family val="2"/>
    </font>
    <font>
      <sz val="12"/>
      <name val="Arial"/>
      <family val="2"/>
    </font>
    <font>
      <b/>
      <u val="single"/>
      <sz val="10"/>
      <name val="Arial"/>
      <family val="2"/>
    </font>
    <font>
      <b/>
      <sz val="14"/>
      <name val="Arial"/>
      <family val="2"/>
    </font>
    <font>
      <sz val="8"/>
      <name val="Arial"/>
      <family val="2"/>
    </font>
    <font>
      <sz val="10"/>
      <color indexed="9"/>
      <name val="Arial"/>
      <family val="2"/>
    </font>
    <font>
      <b/>
      <sz val="12"/>
      <name val="Arial"/>
      <family val="2"/>
    </font>
    <font>
      <i/>
      <sz val="8"/>
      <name val="Arial"/>
      <family val="2"/>
    </font>
    <font>
      <sz val="10"/>
      <color indexed="8"/>
      <name val="Arial"/>
      <family val="2"/>
    </font>
    <font>
      <b/>
      <sz val="10"/>
      <color indexed="8"/>
      <name val="Arial"/>
      <family val="2"/>
    </font>
    <font>
      <b/>
      <sz val="9"/>
      <color indexed="8"/>
      <name val="Arial"/>
      <family val="2"/>
    </font>
    <font>
      <b/>
      <u val="single"/>
      <sz val="9"/>
      <color indexed="8"/>
      <name val="Arial"/>
      <family val="2"/>
    </font>
    <font>
      <b/>
      <vertAlign val="superscript"/>
      <sz val="9"/>
      <color indexed="8"/>
      <name val="Arial"/>
      <family val="2"/>
    </font>
    <font>
      <b/>
      <sz val="11"/>
      <name val="Arial"/>
      <family val="2"/>
    </font>
    <font>
      <b/>
      <sz val="10"/>
      <color indexed="10"/>
      <name val="Arial"/>
      <family val="2"/>
    </font>
    <font>
      <b/>
      <sz val="9"/>
      <name val="Tahoma"/>
      <family val="2"/>
    </font>
    <font>
      <sz val="8"/>
      <color indexed="23"/>
      <name val="Arial"/>
      <family val="2"/>
    </font>
    <font>
      <b/>
      <i/>
      <sz val="12"/>
      <color indexed="10"/>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trike/>
      <sz val="10"/>
      <color indexed="10"/>
      <name val="Arial"/>
      <family val="2"/>
    </font>
    <font>
      <sz val="10"/>
      <color indexed="10"/>
      <name val="Arial"/>
      <family val="2"/>
    </font>
    <font>
      <b/>
      <sz val="10"/>
      <color indexed="9"/>
      <name val="Arial"/>
      <family val="2"/>
    </font>
    <font>
      <b/>
      <sz val="14"/>
      <color indexed="8"/>
      <name val="Arial"/>
      <family val="2"/>
    </font>
    <font>
      <sz val="16"/>
      <color indexed="10"/>
      <name val="Arial"/>
      <family val="2"/>
    </font>
    <font>
      <sz val="11"/>
      <color indexed="8"/>
      <name val="Arial"/>
      <family val="2"/>
    </font>
    <font>
      <b/>
      <sz val="20"/>
      <color indexed="10"/>
      <name val="Arial"/>
      <family val="2"/>
    </font>
    <font>
      <sz val="10"/>
      <color indexed="55"/>
      <name val="Arial"/>
      <family val="2"/>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trike/>
      <sz val="10"/>
      <color rgb="FFFF0000"/>
      <name val="Arial"/>
      <family val="2"/>
    </font>
    <font>
      <sz val="10"/>
      <color rgb="FFFF0000"/>
      <name val="Arial"/>
      <family val="2"/>
    </font>
    <font>
      <sz val="10"/>
      <color theme="1"/>
      <name val="Arial"/>
      <family val="2"/>
    </font>
    <font>
      <b/>
      <sz val="10"/>
      <color theme="1"/>
      <name val="Arial"/>
      <family val="2"/>
    </font>
    <font>
      <b/>
      <sz val="9"/>
      <color theme="1"/>
      <name val="Arial"/>
      <family val="2"/>
    </font>
    <font>
      <b/>
      <sz val="10"/>
      <color theme="0"/>
      <name val="Arial"/>
      <family val="2"/>
    </font>
    <font>
      <sz val="10"/>
      <color theme="0"/>
      <name val="Arial"/>
      <family val="2"/>
    </font>
    <font>
      <b/>
      <sz val="14"/>
      <color theme="1"/>
      <name val="Arial"/>
      <family val="2"/>
    </font>
    <font>
      <sz val="16"/>
      <color rgb="FFFF0000"/>
      <name val="Arial"/>
      <family val="2"/>
    </font>
    <font>
      <sz val="8"/>
      <color theme="0" tint="-0.4999699890613556"/>
      <name val="Arial"/>
      <family val="2"/>
    </font>
    <font>
      <sz val="10"/>
      <color theme="0" tint="-0.3499799966812134"/>
      <name val="Arial"/>
      <family val="2"/>
    </font>
    <font>
      <b/>
      <sz val="10"/>
      <color rgb="FFFF0000"/>
      <name val="Arial"/>
      <family val="2"/>
    </font>
    <font>
      <sz val="11"/>
      <color theme="1"/>
      <name val="Arial"/>
      <family val="2"/>
    </font>
    <font>
      <b/>
      <sz val="2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bgColor indexed="64"/>
      </patternFill>
    </fill>
    <fill>
      <patternFill patternType="solid">
        <fgColor indexed="63"/>
        <bgColor indexed="64"/>
      </patternFill>
    </fill>
    <fill>
      <patternFill patternType="solid">
        <fgColor theme="1"/>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style="thin"/>
      <right>
        <color indexed="63"/>
      </right>
      <top style="thin"/>
      <bottom style="thin"/>
    </border>
    <border>
      <left style="medium"/>
      <right style="thin"/>
      <top style="thin"/>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thin"/>
      <right style="thin"/>
      <top style="thin"/>
      <bottom style="thin"/>
    </border>
    <border>
      <left style="thin"/>
      <right style="thin"/>
      <top style="thin"/>
      <bottom style="mediu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medium"/>
      <top>
        <color indexed="63"/>
      </top>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color indexed="63"/>
      </left>
      <right>
        <color indexed="63"/>
      </right>
      <top>
        <color indexed="63"/>
      </top>
      <bottom style="thin"/>
    </border>
    <border>
      <left style="thick"/>
      <right>
        <color indexed="63"/>
      </right>
      <top>
        <color indexed="63"/>
      </top>
      <bottom>
        <color indexed="63"/>
      </bottom>
    </border>
    <border>
      <left>
        <color indexed="63"/>
      </left>
      <right>
        <color indexed="63"/>
      </right>
      <top style="thick"/>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ck"/>
      <right>
        <color indexed="63"/>
      </right>
      <top style="thin"/>
      <bottom style="thin"/>
    </border>
    <border>
      <left>
        <color indexed="63"/>
      </left>
      <right style="thick"/>
      <top style="thin"/>
      <bottom style="thin"/>
    </border>
    <border>
      <left style="thick"/>
      <right style="thin"/>
      <top style="thin"/>
      <bottom>
        <color indexed="63"/>
      </bottom>
    </border>
    <border>
      <left style="thick"/>
      <right style="thin"/>
      <top>
        <color indexed="63"/>
      </top>
      <bottom style="thin"/>
    </border>
    <border>
      <left style="thin"/>
      <right style="thick"/>
      <top>
        <color indexed="63"/>
      </top>
      <bottom style="thin"/>
    </border>
    <border>
      <left style="thick"/>
      <right style="thin"/>
      <top>
        <color indexed="63"/>
      </top>
      <bottom>
        <color indexed="63"/>
      </bottom>
    </border>
    <border>
      <left style="thin"/>
      <right style="thick"/>
      <top>
        <color indexed="63"/>
      </top>
      <bottom>
        <color indexed="63"/>
      </bottom>
    </border>
    <border>
      <left style="thick"/>
      <right>
        <color indexed="63"/>
      </right>
      <top style="thin"/>
      <bottom>
        <color indexed="63"/>
      </bottom>
    </border>
    <border>
      <left style="thin"/>
      <right style="thick"/>
      <top style="thin"/>
      <bottom style="thin"/>
    </border>
    <border>
      <left style="thick"/>
      <right>
        <color indexed="63"/>
      </right>
      <top>
        <color indexed="63"/>
      </top>
      <bottom style="thin"/>
    </border>
    <border>
      <left>
        <color indexed="63"/>
      </left>
      <right style="thick"/>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7"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91">
    <xf numFmtId="0" fontId="0" fillId="0" borderId="0" xfId="0" applyAlignment="1">
      <alignment/>
    </xf>
    <xf numFmtId="0" fontId="1" fillId="0" borderId="10" xfId="0" applyFont="1" applyBorder="1" applyAlignment="1">
      <alignment horizontal="center"/>
    </xf>
    <xf numFmtId="0" fontId="0" fillId="0" borderId="0" xfId="0" applyAlignment="1">
      <alignment horizontal="center"/>
    </xf>
    <xf numFmtId="0" fontId="1" fillId="0" borderId="0" xfId="0" applyFont="1" applyAlignment="1">
      <alignment horizontal="right"/>
    </xf>
    <xf numFmtId="0" fontId="0" fillId="0" borderId="0" xfId="0" applyAlignment="1">
      <alignment horizontal="right"/>
    </xf>
    <xf numFmtId="0" fontId="0" fillId="0" borderId="0" xfId="0" applyBorder="1" applyAlignment="1">
      <alignment/>
    </xf>
    <xf numFmtId="0" fontId="1" fillId="0" borderId="0" xfId="0" applyFont="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6" xfId="0" applyFont="1" applyBorder="1" applyAlignment="1">
      <alignment horizontal="centerContinuous"/>
    </xf>
    <xf numFmtId="0" fontId="1" fillId="0" borderId="17" xfId="0" applyFont="1" applyBorder="1" applyAlignment="1">
      <alignment horizontal="center"/>
    </xf>
    <xf numFmtId="0" fontId="1" fillId="0" borderId="18" xfId="0" applyFont="1" applyBorder="1" applyAlignment="1">
      <alignment horizontal="center"/>
    </xf>
    <xf numFmtId="0" fontId="0" fillId="33" borderId="17" xfId="0" applyFill="1" applyBorder="1" applyAlignment="1">
      <alignment/>
    </xf>
    <xf numFmtId="0" fontId="0" fillId="0" borderId="0" xfId="0" applyBorder="1" applyAlignment="1">
      <alignment vertical="top" wrapText="1"/>
    </xf>
    <xf numFmtId="166" fontId="0" fillId="0" borderId="0" xfId="0" applyNumberFormat="1" applyBorder="1" applyAlignment="1">
      <alignment/>
    </xf>
    <xf numFmtId="0" fontId="0" fillId="34" borderId="10" xfId="0" applyFill="1" applyBorder="1" applyAlignment="1">
      <alignment horizontal="center"/>
    </xf>
    <xf numFmtId="166" fontId="0" fillId="0" borderId="19" xfId="0" applyNumberFormat="1" applyBorder="1" applyAlignment="1">
      <alignment/>
    </xf>
    <xf numFmtId="166" fontId="0" fillId="0" borderId="20" xfId="0" applyNumberFormat="1" applyBorder="1" applyAlignment="1">
      <alignment/>
    </xf>
    <xf numFmtId="0" fontId="0" fillId="34" borderId="21" xfId="0" applyFill="1" applyBorder="1" applyAlignment="1">
      <alignment/>
    </xf>
    <xf numFmtId="0" fontId="0" fillId="34" borderId="22" xfId="0" applyFill="1" applyBorder="1" applyAlignment="1">
      <alignment horizontal="center"/>
    </xf>
    <xf numFmtId="0" fontId="0" fillId="34" borderId="23" xfId="0" applyFill="1" applyBorder="1" applyAlignment="1">
      <alignment/>
    </xf>
    <xf numFmtId="0" fontId="0" fillId="34" borderId="24" xfId="0" applyFill="1" applyBorder="1" applyAlignment="1">
      <alignment horizontal="center"/>
    </xf>
    <xf numFmtId="0" fontId="0" fillId="34" borderId="25" xfId="0" applyFill="1" applyBorder="1" applyAlignment="1">
      <alignment/>
    </xf>
    <xf numFmtId="0" fontId="0" fillId="0" borderId="0" xfId="0" applyFill="1" applyBorder="1" applyAlignment="1">
      <alignment/>
    </xf>
    <xf numFmtId="167" fontId="0" fillId="34" borderId="26" xfId="0" applyNumberFormat="1" applyFill="1" applyBorder="1" applyAlignment="1">
      <alignment/>
    </xf>
    <xf numFmtId="167" fontId="0" fillId="34" borderId="27" xfId="0" applyNumberFormat="1" applyFill="1" applyBorder="1" applyAlignment="1">
      <alignment/>
    </xf>
    <xf numFmtId="0" fontId="0" fillId="33" borderId="17" xfId="0" applyFill="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0" fillId="0" borderId="0" xfId="0" applyFill="1" applyBorder="1" applyAlignment="1">
      <alignment horizontal="center"/>
    </xf>
    <xf numFmtId="0" fontId="1" fillId="0" borderId="28" xfId="0" applyFont="1" applyBorder="1" applyAlignment="1">
      <alignment horizontal="center"/>
    </xf>
    <xf numFmtId="0" fontId="1" fillId="0" borderId="0" xfId="0" applyFont="1" applyFill="1" applyAlignment="1">
      <alignment horizontal="center"/>
    </xf>
    <xf numFmtId="0" fontId="0" fillId="0" borderId="0" xfId="0" applyFill="1" applyAlignment="1">
      <alignment/>
    </xf>
    <xf numFmtId="0" fontId="1" fillId="0" borderId="0" xfId="0" applyFont="1" applyFill="1" applyAlignment="1">
      <alignment/>
    </xf>
    <xf numFmtId="0" fontId="1" fillId="0" borderId="0" xfId="0" applyFont="1" applyAlignment="1">
      <alignment horizontal="left"/>
    </xf>
    <xf numFmtId="0" fontId="0" fillId="0" borderId="0" xfId="0" applyAlignment="1" quotePrefix="1">
      <alignment horizontal="left"/>
    </xf>
    <xf numFmtId="0" fontId="1" fillId="0" borderId="0" xfId="0" applyFont="1" applyAlignment="1" quotePrefix="1">
      <alignment horizontal="left"/>
    </xf>
    <xf numFmtId="0" fontId="1" fillId="0" borderId="0" xfId="0" applyFont="1" applyFill="1" applyBorder="1" applyAlignment="1">
      <alignment/>
    </xf>
    <xf numFmtId="0" fontId="1" fillId="0" borderId="0" xfId="0" applyFont="1" applyAlignment="1">
      <alignment/>
    </xf>
    <xf numFmtId="0" fontId="11" fillId="0" borderId="0" xfId="0" applyFont="1" applyFill="1" applyBorder="1" applyAlignment="1" quotePrefix="1">
      <alignment horizontal="left"/>
    </xf>
    <xf numFmtId="0" fontId="1" fillId="0" borderId="0" xfId="0" applyFont="1" applyFill="1" applyBorder="1" applyAlignment="1" quotePrefix="1">
      <alignment horizontal="right"/>
    </xf>
    <xf numFmtId="0" fontId="1" fillId="0" borderId="0" xfId="0" applyFont="1" applyFill="1" applyBorder="1" applyAlignment="1">
      <alignment horizontal="center"/>
    </xf>
    <xf numFmtId="0" fontId="0" fillId="0" borderId="0" xfId="0" applyBorder="1" applyAlignment="1" quotePrefix="1">
      <alignment horizontal="left" wrapText="1"/>
    </xf>
    <xf numFmtId="0" fontId="0" fillId="35" borderId="26" xfId="0" applyFill="1" applyBorder="1" applyAlignment="1">
      <alignment horizontal="center"/>
    </xf>
    <xf numFmtId="0" fontId="0" fillId="35" borderId="22" xfId="0" applyFill="1" applyBorder="1" applyAlignment="1">
      <alignment horizontal="center"/>
    </xf>
    <xf numFmtId="0" fontId="0" fillId="35" borderId="21" xfId="0" applyFill="1" applyBorder="1" applyAlignment="1">
      <alignment horizontal="center"/>
    </xf>
    <xf numFmtId="0" fontId="0" fillId="35" borderId="21" xfId="0" applyFill="1" applyBorder="1" applyAlignment="1">
      <alignment/>
    </xf>
    <xf numFmtId="0" fontId="0" fillId="35" borderId="23" xfId="0" applyFill="1" applyBorder="1" applyAlignment="1">
      <alignment/>
    </xf>
    <xf numFmtId="0" fontId="0" fillId="35" borderId="29" xfId="0" applyFill="1" applyBorder="1" applyAlignment="1">
      <alignment/>
    </xf>
    <xf numFmtId="0" fontId="0" fillId="35" borderId="30" xfId="0" applyFill="1" applyBorder="1" applyAlignment="1">
      <alignment/>
    </xf>
    <xf numFmtId="0" fontId="0" fillId="35" borderId="31" xfId="0" applyFill="1" applyBorder="1" applyAlignment="1">
      <alignment horizontal="center"/>
    </xf>
    <xf numFmtId="0" fontId="0" fillId="35" borderId="24" xfId="0" applyFill="1" applyBorder="1" applyAlignment="1">
      <alignment horizontal="center"/>
    </xf>
    <xf numFmtId="0" fontId="0" fillId="35" borderId="27" xfId="0" applyFill="1" applyBorder="1" applyAlignment="1">
      <alignment horizontal="center"/>
    </xf>
    <xf numFmtId="0" fontId="0" fillId="35" borderId="32" xfId="0" applyFill="1" applyBorder="1" applyAlignment="1">
      <alignment horizontal="center"/>
    </xf>
    <xf numFmtId="0" fontId="0" fillId="35" borderId="32" xfId="0" applyFill="1" applyBorder="1" applyAlignment="1">
      <alignment/>
    </xf>
    <xf numFmtId="0" fontId="0" fillId="35" borderId="25" xfId="0" applyFill="1" applyBorder="1" applyAlignment="1">
      <alignment/>
    </xf>
    <xf numFmtId="0" fontId="0" fillId="35" borderId="33" xfId="0" applyFill="1" applyBorder="1" applyAlignment="1">
      <alignment/>
    </xf>
    <xf numFmtId="0" fontId="0" fillId="35" borderId="34" xfId="0" applyFill="1" applyBorder="1" applyAlignment="1">
      <alignment/>
    </xf>
    <xf numFmtId="0" fontId="0" fillId="35" borderId="35" xfId="0" applyFill="1" applyBorder="1" applyAlignment="1">
      <alignment horizontal="center"/>
    </xf>
    <xf numFmtId="0" fontId="0" fillId="35" borderId="36" xfId="0" applyFill="1" applyBorder="1" applyAlignment="1">
      <alignment horizontal="center"/>
    </xf>
    <xf numFmtId="0" fontId="0" fillId="35" borderId="37" xfId="0" applyFill="1" applyBorder="1" applyAlignment="1">
      <alignment/>
    </xf>
    <xf numFmtId="0" fontId="0" fillId="35" borderId="38" xfId="0" applyFill="1" applyBorder="1" applyAlignment="1">
      <alignment/>
    </xf>
    <xf numFmtId="0" fontId="0" fillId="35" borderId="39" xfId="0" applyFill="1" applyBorder="1" applyAlignment="1">
      <alignment horizontal="center"/>
    </xf>
    <xf numFmtId="1" fontId="0" fillId="35" borderId="21" xfId="0" applyNumberFormat="1" applyFill="1" applyBorder="1" applyAlignment="1">
      <alignment horizontal="center"/>
    </xf>
    <xf numFmtId="3" fontId="0" fillId="35" borderId="21" xfId="0" applyNumberFormat="1" applyFill="1" applyBorder="1" applyAlignment="1">
      <alignment horizontal="center"/>
    </xf>
    <xf numFmtId="0" fontId="0" fillId="35" borderId="40" xfId="0" applyFill="1" applyBorder="1" applyAlignment="1">
      <alignment horizontal="center"/>
    </xf>
    <xf numFmtId="0" fontId="0" fillId="35" borderId="41" xfId="0" applyFill="1" applyBorder="1" applyAlignment="1">
      <alignment horizontal="center"/>
    </xf>
    <xf numFmtId="0" fontId="0" fillId="35" borderId="37" xfId="0" applyFill="1" applyBorder="1" applyAlignment="1">
      <alignment horizontal="center"/>
    </xf>
    <xf numFmtId="0" fontId="0" fillId="35" borderId="42" xfId="0" applyFill="1" applyBorder="1" applyAlignment="1">
      <alignment/>
    </xf>
    <xf numFmtId="0" fontId="0" fillId="35" borderId="43" xfId="0" applyFill="1" applyBorder="1" applyAlignment="1">
      <alignment/>
    </xf>
    <xf numFmtId="16" fontId="0" fillId="35" borderId="27" xfId="0" applyNumberFormat="1" applyFill="1" applyBorder="1" applyAlignment="1">
      <alignment horizontal="center"/>
    </xf>
    <xf numFmtId="0" fontId="0" fillId="35" borderId="44" xfId="0" applyFill="1" applyBorder="1" applyAlignment="1">
      <alignment/>
    </xf>
    <xf numFmtId="0" fontId="0" fillId="34" borderId="26" xfId="0" applyFill="1" applyBorder="1" applyAlignment="1">
      <alignment/>
    </xf>
    <xf numFmtId="0" fontId="11" fillId="0" borderId="0" xfId="0" applyFont="1" applyBorder="1" applyAlignment="1" quotePrefix="1">
      <alignment horizontal="left"/>
    </xf>
    <xf numFmtId="0" fontId="0" fillId="0" borderId="0" xfId="0" applyAlignment="1">
      <alignment horizontal="left" vertical="center"/>
    </xf>
    <xf numFmtId="0" fontId="0" fillId="0" borderId="42" xfId="0" applyBorder="1" applyAlignment="1">
      <alignment/>
    </xf>
    <xf numFmtId="0" fontId="0" fillId="0" borderId="37"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47" xfId="0" applyBorder="1" applyAlignment="1" quotePrefix="1">
      <alignment horizontal="left" vertical="top" wrapText="1"/>
    </xf>
    <xf numFmtId="0" fontId="1"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vertical="top" wrapText="1"/>
    </xf>
    <xf numFmtId="0" fontId="0" fillId="0" borderId="26" xfId="0" applyBorder="1" applyAlignment="1" quotePrefix="1">
      <alignment horizontal="left" vertical="top"/>
    </xf>
    <xf numFmtId="0" fontId="0" fillId="0" borderId="26" xfId="0" applyFill="1" applyBorder="1" applyAlignment="1" quotePrefix="1">
      <alignment horizontal="left" vertical="top"/>
    </xf>
    <xf numFmtId="0" fontId="0" fillId="36" borderId="0" xfId="0" applyFill="1" applyBorder="1" applyAlignment="1">
      <alignment/>
    </xf>
    <xf numFmtId="0" fontId="0" fillId="36" borderId="0" xfId="0" applyFill="1" applyAlignment="1">
      <alignment/>
    </xf>
    <xf numFmtId="0" fontId="1" fillId="36" borderId="0" xfId="0" applyFont="1" applyFill="1" applyBorder="1" applyAlignment="1">
      <alignment/>
    </xf>
    <xf numFmtId="0" fontId="0" fillId="0" borderId="0" xfId="0" applyFill="1" applyAlignment="1">
      <alignment horizontal="right"/>
    </xf>
    <xf numFmtId="0" fontId="1" fillId="0" borderId="0" xfId="0" applyFont="1" applyFill="1" applyBorder="1" applyAlignment="1" quotePrefix="1">
      <alignment horizontal="left" wrapText="1"/>
    </xf>
    <xf numFmtId="0" fontId="0" fillId="34" borderId="26" xfId="0" applyFill="1" applyBorder="1" applyAlignment="1">
      <alignment horizontal="center"/>
    </xf>
    <xf numFmtId="0" fontId="1" fillId="34" borderId="26" xfId="0" applyFont="1" applyFill="1" applyBorder="1" applyAlignment="1">
      <alignment horizontal="center"/>
    </xf>
    <xf numFmtId="0" fontId="0" fillId="0" borderId="48" xfId="0" applyBorder="1" applyAlignment="1">
      <alignment/>
    </xf>
    <xf numFmtId="0" fontId="6" fillId="0" borderId="0" xfId="0" applyFont="1" applyAlignment="1">
      <alignment horizontal="right"/>
    </xf>
    <xf numFmtId="0" fontId="0" fillId="0" borderId="0" xfId="0"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13" xfId="0" applyFont="1" applyBorder="1" applyAlignment="1">
      <alignment horizontal="left" vertical="center"/>
    </xf>
    <xf numFmtId="0" fontId="15" fillId="0" borderId="0" xfId="0" applyFont="1" applyAlignment="1">
      <alignment horizontal="left" vertical="center"/>
    </xf>
    <xf numFmtId="0" fontId="0" fillId="34" borderId="26" xfId="0" applyFill="1" applyBorder="1" applyAlignment="1">
      <alignment horizontal="right"/>
    </xf>
    <xf numFmtId="0" fontId="1" fillId="0" borderId="0" xfId="0" applyFont="1" applyAlignment="1">
      <alignment horizontal="center"/>
    </xf>
    <xf numFmtId="0" fontId="13" fillId="0" borderId="0" xfId="0" applyFont="1" applyFill="1" applyAlignment="1" quotePrefix="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13" fillId="35" borderId="0" xfId="0" applyFont="1" applyFill="1" applyAlignment="1" quotePrefix="1">
      <alignment horizontal="right" vertical="center"/>
    </xf>
    <xf numFmtId="0" fontId="13" fillId="34" borderId="0" xfId="0" applyFont="1" applyFill="1" applyAlignment="1">
      <alignment horizontal="left" vertical="center"/>
    </xf>
    <xf numFmtId="0" fontId="0" fillId="34" borderId="0" xfId="0" applyFill="1" applyAlignment="1">
      <alignment horizontal="left" vertical="center"/>
    </xf>
    <xf numFmtId="164" fontId="0" fillId="0" borderId="51" xfId="0" applyNumberFormat="1" applyBorder="1" applyAlignment="1">
      <alignment horizontal="center"/>
    </xf>
    <xf numFmtId="164" fontId="0" fillId="0" borderId="10" xfId="0" applyNumberFormat="1" applyBorder="1" applyAlignment="1">
      <alignment horizontal="center"/>
    </xf>
    <xf numFmtId="164" fontId="0" fillId="35" borderId="26" xfId="0" applyNumberFormat="1" applyFill="1" applyBorder="1" applyAlignment="1">
      <alignment horizontal="center"/>
    </xf>
    <xf numFmtId="0" fontId="0" fillId="0" borderId="52" xfId="0" applyBorder="1" applyAlignment="1">
      <alignment/>
    </xf>
    <xf numFmtId="0" fontId="0" fillId="0" borderId="38" xfId="0" applyBorder="1" applyAlignment="1">
      <alignment horizontal="center"/>
    </xf>
    <xf numFmtId="0" fontId="0" fillId="0" borderId="0" xfId="0" applyFont="1" applyAlignment="1">
      <alignment/>
    </xf>
    <xf numFmtId="0" fontId="1" fillId="0" borderId="0" xfId="0" applyFont="1" applyAlignment="1">
      <alignment vertical="center"/>
    </xf>
    <xf numFmtId="0" fontId="0" fillId="0" borderId="0" xfId="0" applyAlignment="1">
      <alignment vertical="center"/>
    </xf>
    <xf numFmtId="0" fontId="17" fillId="0" borderId="0" xfId="0" applyFont="1" applyAlignment="1">
      <alignment horizontal="right" vertical="center"/>
    </xf>
    <xf numFmtId="0" fontId="0" fillId="0" borderId="48" xfId="0" applyFont="1" applyBorder="1" applyAlignment="1">
      <alignment horizontal="center" vertical="center"/>
    </xf>
    <xf numFmtId="0" fontId="0" fillId="0" borderId="48" xfId="0" applyBorder="1" applyAlignment="1">
      <alignment horizontal="center" vertical="center"/>
    </xf>
    <xf numFmtId="0" fontId="0" fillId="0" borderId="0" xfId="0" applyAlignment="1">
      <alignment/>
    </xf>
    <xf numFmtId="0" fontId="1" fillId="0" borderId="0" xfId="0" applyFont="1" applyAlignment="1">
      <alignment horizontal="center" vertical="center"/>
    </xf>
    <xf numFmtId="0" fontId="0" fillId="0" borderId="0" xfId="0" applyFont="1" applyAlignment="1">
      <alignment horizontal="right" vertical="top"/>
    </xf>
    <xf numFmtId="0" fontId="72" fillId="0" borderId="0" xfId="0" applyFont="1" applyAlignment="1">
      <alignment horizontal="right"/>
    </xf>
    <xf numFmtId="0" fontId="1" fillId="0" borderId="0" xfId="0" applyFont="1" applyAlignment="1">
      <alignment horizontal="right" vertical="center"/>
    </xf>
    <xf numFmtId="0" fontId="73" fillId="34" borderId="21" xfId="0" applyFont="1" applyFill="1" applyBorder="1" applyAlignment="1">
      <alignment/>
    </xf>
    <xf numFmtId="0" fontId="73" fillId="34" borderId="23" xfId="0" applyFont="1" applyFill="1" applyBorder="1" applyAlignment="1">
      <alignment/>
    </xf>
    <xf numFmtId="0" fontId="1" fillId="0" borderId="0" xfId="0" applyFont="1" applyBorder="1" applyAlignment="1">
      <alignment horizontal="right" vertical="center"/>
    </xf>
    <xf numFmtId="0" fontId="0" fillId="35" borderId="0" xfId="0" applyFill="1" applyAlignment="1">
      <alignment vertical="center"/>
    </xf>
    <xf numFmtId="0" fontId="0" fillId="35" borderId="0" xfId="0" applyFont="1" applyFill="1" applyAlignment="1">
      <alignment vertical="center"/>
    </xf>
    <xf numFmtId="0" fontId="0" fillId="34" borderId="0" xfId="0" applyFill="1" applyAlignment="1">
      <alignment vertical="center"/>
    </xf>
    <xf numFmtId="0" fontId="0" fillId="34" borderId="0" xfId="0" applyFont="1" applyFill="1" applyAlignment="1">
      <alignment vertical="center"/>
    </xf>
    <xf numFmtId="0" fontId="0" fillId="34" borderId="0" xfId="0" applyFill="1" applyBorder="1" applyAlignment="1">
      <alignment vertical="center"/>
    </xf>
    <xf numFmtId="0" fontId="0" fillId="34" borderId="0" xfId="0" applyFont="1" applyFill="1" applyBorder="1" applyAlignment="1">
      <alignment vertical="center"/>
    </xf>
    <xf numFmtId="0" fontId="1" fillId="36" borderId="0" xfId="0" applyFont="1" applyFill="1" applyBorder="1" applyAlignment="1" quotePrefix="1">
      <alignment/>
    </xf>
    <xf numFmtId="0" fontId="0" fillId="0" borderId="0" xfId="0" applyFont="1" applyFill="1" applyBorder="1" applyAlignment="1">
      <alignment horizontal="right" vertical="top"/>
    </xf>
    <xf numFmtId="0" fontId="0" fillId="0" borderId="0" xfId="0" applyBorder="1" applyAlignment="1">
      <alignment horizontal="left" vertical="top"/>
    </xf>
    <xf numFmtId="0" fontId="0" fillId="0" borderId="0" xfId="0" applyBorder="1" applyAlignment="1">
      <alignment/>
    </xf>
    <xf numFmtId="2" fontId="0" fillId="0" borderId="0" xfId="0" applyNumberFormat="1" applyAlignment="1">
      <alignment horizontal="center" vertical="center"/>
    </xf>
    <xf numFmtId="0" fontId="0" fillId="0" borderId="38" xfId="0" applyFont="1" applyBorder="1" applyAlignment="1">
      <alignment horizontal="left" vertical="top"/>
    </xf>
    <xf numFmtId="0" fontId="74" fillId="0" borderId="0" xfId="0" applyFont="1" applyAlignment="1">
      <alignment horizontal="left"/>
    </xf>
    <xf numFmtId="0" fontId="74" fillId="0" borderId="0" xfId="0" applyFont="1" applyAlignment="1">
      <alignment horizontal="right"/>
    </xf>
    <xf numFmtId="0" fontId="74" fillId="0" borderId="0" xfId="0" applyFont="1" applyAlignment="1">
      <alignment/>
    </xf>
    <xf numFmtId="0" fontId="0" fillId="0" borderId="0" xfId="0" applyBorder="1" applyAlignment="1">
      <alignment vertical="center"/>
    </xf>
    <xf numFmtId="0" fontId="12" fillId="0" borderId="0" xfId="0" applyFont="1" applyBorder="1" applyAlignment="1">
      <alignment horizontal="left" vertical="center"/>
    </xf>
    <xf numFmtId="0" fontId="0" fillId="0" borderId="47" xfId="0" applyFont="1" applyBorder="1" applyAlignment="1">
      <alignment horizontal="right" vertical="top"/>
    </xf>
    <xf numFmtId="49" fontId="0" fillId="34" borderId="26" xfId="0" applyNumberFormat="1" applyFill="1" applyBorder="1" applyAlignment="1">
      <alignment horizontal="center"/>
    </xf>
    <xf numFmtId="0" fontId="75" fillId="0" borderId="0" xfId="0" applyFont="1" applyAlignment="1">
      <alignment horizontal="right" vertical="center"/>
    </xf>
    <xf numFmtId="0" fontId="75" fillId="0" borderId="0" xfId="0" applyFont="1" applyAlignment="1">
      <alignment vertical="center"/>
    </xf>
    <xf numFmtId="0" fontId="76" fillId="36" borderId="0" xfId="0" applyFont="1" applyFill="1" applyAlignment="1" quotePrefix="1">
      <alignment horizontal="left" vertical="center"/>
    </xf>
    <xf numFmtId="0" fontId="76" fillId="0" borderId="53" xfId="0" applyFont="1" applyBorder="1" applyAlignment="1">
      <alignment horizontal="left" vertical="center" wrapText="1"/>
    </xf>
    <xf numFmtId="2" fontId="1" fillId="0" borderId="53" xfId="0" applyNumberFormat="1" applyFont="1" applyBorder="1" applyAlignment="1">
      <alignment horizontal="center"/>
    </xf>
    <xf numFmtId="0" fontId="0" fillId="0" borderId="54" xfId="0" applyBorder="1" applyAlignment="1">
      <alignment vertical="top" wrapText="1"/>
    </xf>
    <xf numFmtId="0" fontId="74" fillId="0" borderId="0" xfId="0" applyFont="1" applyBorder="1" applyAlignment="1">
      <alignment horizontal="left" vertical="center"/>
    </xf>
    <xf numFmtId="0" fontId="74" fillId="0" borderId="0" xfId="0" applyFont="1" applyAlignment="1">
      <alignment vertical="center"/>
    </xf>
    <xf numFmtId="3" fontId="0" fillId="0" borderId="53" xfId="0" applyNumberFormat="1" applyBorder="1" applyAlignment="1">
      <alignment horizontal="center"/>
    </xf>
    <xf numFmtId="3" fontId="1" fillId="0" borderId="53" xfId="0" applyNumberFormat="1" applyFont="1" applyBorder="1" applyAlignment="1">
      <alignment horizontal="center"/>
    </xf>
    <xf numFmtId="0" fontId="1" fillId="0" borderId="0" xfId="0" applyFont="1" applyAlignment="1">
      <alignment horizontal="left" vertical="top"/>
    </xf>
    <xf numFmtId="0" fontId="1" fillId="0" borderId="41" xfId="0" applyFont="1" applyBorder="1" applyAlignment="1">
      <alignment horizontal="center" vertical="center"/>
    </xf>
    <xf numFmtId="0" fontId="1" fillId="0" borderId="10" xfId="0" applyFont="1" applyBorder="1" applyAlignment="1">
      <alignment horizontal="center" vertical="center"/>
    </xf>
    <xf numFmtId="1" fontId="0" fillId="37" borderId="26" xfId="0" applyNumberFormat="1" applyFill="1" applyBorder="1" applyAlignment="1">
      <alignment horizontal="center" vertical="center"/>
    </xf>
    <xf numFmtId="1" fontId="0" fillId="38" borderId="37" xfId="0" applyNumberFormat="1" applyFill="1" applyBorder="1" applyAlignment="1">
      <alignment horizontal="center" vertical="center"/>
    </xf>
    <xf numFmtId="1" fontId="0" fillId="38" borderId="38" xfId="0" applyNumberFormat="1" applyFill="1" applyBorder="1" applyAlignment="1">
      <alignment horizontal="center" vertical="center"/>
    </xf>
    <xf numFmtId="1" fontId="0" fillId="38" borderId="42" xfId="0" applyNumberFormat="1" applyFill="1" applyBorder="1" applyAlignment="1">
      <alignment horizontal="center" vertical="center"/>
    </xf>
    <xf numFmtId="1" fontId="0" fillId="38" borderId="45" xfId="0" applyNumberFormat="1" applyFill="1" applyBorder="1" applyAlignment="1">
      <alignment horizontal="center" vertical="center"/>
    </xf>
    <xf numFmtId="1" fontId="0" fillId="38" borderId="0" xfId="0" applyNumberFormat="1" applyFill="1" applyBorder="1" applyAlignment="1">
      <alignment horizontal="center" vertical="center"/>
    </xf>
    <xf numFmtId="1" fontId="0" fillId="38" borderId="47" xfId="0" applyNumberFormat="1" applyFill="1" applyBorder="1" applyAlignment="1">
      <alignment horizontal="center" vertical="center"/>
    </xf>
    <xf numFmtId="1" fontId="0" fillId="38" borderId="46" xfId="0" applyNumberFormat="1" applyFill="1" applyBorder="1" applyAlignment="1">
      <alignment horizontal="center" vertical="center"/>
    </xf>
    <xf numFmtId="1" fontId="0" fillId="38" borderId="52" xfId="0" applyNumberFormat="1" applyFill="1" applyBorder="1" applyAlignment="1">
      <alignment horizontal="center" vertical="center"/>
    </xf>
    <xf numFmtId="1" fontId="0" fillId="38" borderId="55" xfId="0" applyNumberFormat="1" applyFill="1" applyBorder="1" applyAlignment="1">
      <alignment horizontal="center" vertical="center"/>
    </xf>
    <xf numFmtId="1" fontId="0" fillId="38" borderId="51" xfId="0" applyNumberFormat="1" applyFill="1" applyBorder="1" applyAlignment="1">
      <alignment horizontal="center" vertical="center"/>
    </xf>
    <xf numFmtId="0" fontId="74" fillId="0" borderId="0" xfId="0" applyFont="1" applyAlignment="1">
      <alignment horizontal="left"/>
    </xf>
    <xf numFmtId="0" fontId="77" fillId="0" borderId="0" xfId="0" applyFont="1" applyAlignment="1">
      <alignment horizontal="right" vertical="center"/>
    </xf>
    <xf numFmtId="0" fontId="78" fillId="0" borderId="0" xfId="0" applyFont="1" applyAlignment="1" quotePrefix="1">
      <alignment vertical="center"/>
    </xf>
    <xf numFmtId="0" fontId="74" fillId="0" borderId="52" xfId="0" applyFont="1" applyFill="1" applyBorder="1" applyAlignment="1">
      <alignment/>
    </xf>
    <xf numFmtId="1" fontId="0" fillId="38" borderId="37" xfId="0" applyNumberFormat="1" applyFont="1" applyFill="1" applyBorder="1" applyAlignment="1" quotePrefix="1">
      <alignment horizontal="left" vertical="center"/>
    </xf>
    <xf numFmtId="1" fontId="0" fillId="38" borderId="51" xfId="0" applyNumberFormat="1" applyFont="1" applyFill="1" applyBorder="1" applyAlignment="1" quotePrefix="1">
      <alignment horizontal="left" vertical="center"/>
    </xf>
    <xf numFmtId="1" fontId="0" fillId="38" borderId="45" xfId="0" applyNumberFormat="1" applyFont="1" applyFill="1" applyBorder="1" applyAlignment="1" quotePrefix="1">
      <alignment horizontal="left" vertical="center"/>
    </xf>
    <xf numFmtId="0" fontId="0" fillId="37" borderId="21" xfId="0" applyFont="1" applyFill="1" applyBorder="1" applyAlignment="1">
      <alignment vertical="center"/>
    </xf>
    <xf numFmtId="164" fontId="0" fillId="37" borderId="26" xfId="0" applyNumberFormat="1" applyFill="1" applyBorder="1" applyAlignment="1">
      <alignment horizontal="center" vertical="center"/>
    </xf>
    <xf numFmtId="164" fontId="1" fillId="0" borderId="0" xfId="0" applyNumberFormat="1" applyFont="1" applyAlignment="1">
      <alignment horizontal="center" vertical="center"/>
    </xf>
    <xf numFmtId="1" fontId="1" fillId="0" borderId="0" xfId="0" applyNumberFormat="1" applyFont="1" applyAlignment="1">
      <alignment horizontal="center" vertical="center"/>
    </xf>
    <xf numFmtId="3" fontId="0" fillId="37" borderId="26" xfId="0" applyNumberFormat="1" applyFill="1" applyBorder="1" applyAlignment="1">
      <alignment horizontal="center" vertical="center"/>
    </xf>
    <xf numFmtId="3" fontId="1" fillId="0" borderId="0" xfId="0" applyNumberFormat="1" applyFont="1" applyBorder="1" applyAlignment="1">
      <alignment horizontal="center" vertical="center"/>
    </xf>
    <xf numFmtId="0" fontId="1" fillId="0" borderId="52" xfId="0" applyFont="1" applyBorder="1" applyAlignment="1">
      <alignment horizontal="right" vertical="center"/>
    </xf>
    <xf numFmtId="0" fontId="1" fillId="0" borderId="0" xfId="0" applyFont="1" applyAlignment="1" quotePrefix="1">
      <alignment horizontal="left" vertical="center"/>
    </xf>
    <xf numFmtId="0" fontId="0" fillId="0" borderId="56"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7" xfId="0" applyBorder="1" applyAlignment="1">
      <alignment vertical="center"/>
    </xf>
    <xf numFmtId="0" fontId="0" fillId="0" borderId="48" xfId="0" applyBorder="1" applyAlignment="1">
      <alignment vertical="center"/>
    </xf>
    <xf numFmtId="0" fontId="0" fillId="0" borderId="58" xfId="0" applyBorder="1" applyAlignment="1">
      <alignment vertical="center"/>
    </xf>
    <xf numFmtId="0" fontId="0" fillId="35" borderId="59" xfId="0" applyFill="1" applyBorder="1" applyAlignment="1">
      <alignment horizontal="center" vertical="center"/>
    </xf>
    <xf numFmtId="0" fontId="2" fillId="35" borderId="29" xfId="0" applyFont="1" applyFill="1" applyBorder="1" applyAlignment="1">
      <alignment horizontal="center" vertical="center"/>
    </xf>
    <xf numFmtId="0" fontId="0" fillId="35" borderId="29" xfId="0" applyFill="1" applyBorder="1" applyAlignment="1">
      <alignment horizontal="center" vertical="center"/>
    </xf>
    <xf numFmtId="0" fontId="0" fillId="35" borderId="29" xfId="0" applyFill="1" applyBorder="1" applyAlignment="1">
      <alignment vertical="center"/>
    </xf>
    <xf numFmtId="0" fontId="0" fillId="0" borderId="59" xfId="0" applyBorder="1" applyAlignment="1">
      <alignment vertical="center"/>
    </xf>
    <xf numFmtId="0" fontId="0" fillId="0" borderId="29" xfId="0" applyBorder="1" applyAlignment="1">
      <alignment vertical="center"/>
    </xf>
    <xf numFmtId="0" fontId="2" fillId="0" borderId="29" xfId="0" applyFont="1" applyBorder="1" applyAlignment="1">
      <alignment horizontal="center" vertical="center"/>
    </xf>
    <xf numFmtId="0" fontId="2" fillId="35" borderId="59" xfId="0" applyFont="1" applyFill="1" applyBorder="1" applyAlignment="1">
      <alignment vertical="center"/>
    </xf>
    <xf numFmtId="0" fontId="2" fillId="35" borderId="29" xfId="0" applyFont="1" applyFill="1" applyBorder="1" applyAlignment="1">
      <alignment vertical="center"/>
    </xf>
    <xf numFmtId="0" fontId="2" fillId="35" borderId="60" xfId="0" applyFont="1" applyFill="1" applyBorder="1" applyAlignment="1">
      <alignment vertical="center"/>
    </xf>
    <xf numFmtId="0" fontId="0" fillId="0" borderId="53" xfId="0" applyBorder="1" applyAlignment="1">
      <alignment vertical="center"/>
    </xf>
    <xf numFmtId="0" fontId="2" fillId="0" borderId="21" xfId="0" applyFont="1" applyBorder="1" applyAlignment="1">
      <alignment horizontal="centerContinuous" vertical="center"/>
    </xf>
    <xf numFmtId="0" fontId="0" fillId="0" borderId="29" xfId="0" applyBorder="1" applyAlignment="1">
      <alignment horizontal="centerContinuous" vertical="center"/>
    </xf>
    <xf numFmtId="0" fontId="0" fillId="0" borderId="23" xfId="0" applyBorder="1" applyAlignment="1">
      <alignment horizontal="centerContinuous" vertical="center"/>
    </xf>
    <xf numFmtId="0" fontId="1" fillId="0" borderId="61" xfId="0" applyFont="1" applyBorder="1" applyAlignment="1">
      <alignment horizontal="center" vertical="center"/>
    </xf>
    <xf numFmtId="0" fontId="0" fillId="0" borderId="53" xfId="0" applyBorder="1" applyAlignment="1">
      <alignment horizontal="centerContinuous" vertical="center"/>
    </xf>
    <xf numFmtId="0" fontId="1" fillId="0" borderId="62" xfId="0" applyFont="1" applyBorder="1" applyAlignment="1">
      <alignment horizontal="center" vertical="center"/>
    </xf>
    <xf numFmtId="0" fontId="1" fillId="0" borderId="46" xfId="0" applyFont="1" applyBorder="1" applyAlignment="1">
      <alignment horizontal="center" vertical="center"/>
    </xf>
    <xf numFmtId="0" fontId="0" fillId="0" borderId="62" xfId="0" applyFont="1" applyBorder="1" applyAlignment="1">
      <alignment horizontal="center" vertical="center"/>
    </xf>
    <xf numFmtId="0" fontId="0" fillId="0" borderId="10" xfId="0" applyBorder="1" applyAlignment="1">
      <alignment horizontal="center" vertical="center"/>
    </xf>
    <xf numFmtId="0" fontId="0" fillId="0" borderId="62" xfId="0" applyBorder="1" applyAlignment="1">
      <alignment horizontal="center" vertical="center"/>
    </xf>
    <xf numFmtId="0" fontId="0" fillId="0" borderId="46" xfId="0" applyBorder="1" applyAlignment="1">
      <alignment horizontal="center" vertical="center"/>
    </xf>
    <xf numFmtId="0" fontId="1" fillId="0" borderId="63" xfId="0" applyFont="1" applyBorder="1" applyAlignment="1">
      <alignment horizontal="center" vertical="center"/>
    </xf>
    <xf numFmtId="0" fontId="1" fillId="0" borderId="53" xfId="0" applyFont="1" applyBorder="1" applyAlignment="1">
      <alignment horizontal="centerContinuous" vertical="center"/>
    </xf>
    <xf numFmtId="0" fontId="0" fillId="35" borderId="64"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1" xfId="0" applyFill="1" applyBorder="1" applyAlignment="1">
      <alignment horizontal="center" vertical="center"/>
    </xf>
    <xf numFmtId="0" fontId="0" fillId="35" borderId="45" xfId="0" applyFill="1" applyBorder="1" applyAlignment="1">
      <alignment horizontal="center" vertical="center"/>
    </xf>
    <xf numFmtId="3" fontId="0" fillId="35" borderId="64" xfId="0" applyNumberFormat="1" applyFill="1" applyBorder="1" applyAlignment="1">
      <alignment horizontal="center" vertical="center"/>
    </xf>
    <xf numFmtId="3" fontId="0" fillId="0" borderId="51" xfId="0" applyNumberFormat="1" applyBorder="1" applyAlignment="1">
      <alignment horizontal="center" vertical="center"/>
    </xf>
    <xf numFmtId="164" fontId="0" fillId="39" borderId="51" xfId="0" applyNumberFormat="1" applyFill="1" applyBorder="1" applyAlignment="1">
      <alignment horizontal="center" vertical="center"/>
    </xf>
    <xf numFmtId="164" fontId="0" fillId="39" borderId="45" xfId="0" applyNumberFormat="1" applyFill="1" applyBorder="1" applyAlignment="1">
      <alignment horizontal="center" vertical="center"/>
    </xf>
    <xf numFmtId="3" fontId="0" fillId="35" borderId="51" xfId="0" applyNumberFormat="1" applyFill="1" applyBorder="1" applyAlignment="1">
      <alignment horizontal="center" vertical="center"/>
    </xf>
    <xf numFmtId="3" fontId="0" fillId="0" borderId="65" xfId="0" applyNumberFormat="1" applyBorder="1" applyAlignment="1">
      <alignment horizontal="center" vertical="center"/>
    </xf>
    <xf numFmtId="0" fontId="1" fillId="0" borderId="53" xfId="0" applyFont="1" applyBorder="1" applyAlignment="1">
      <alignment horizontal="center" vertical="center"/>
    </xf>
    <xf numFmtId="0" fontId="0" fillId="0" borderId="26" xfId="0" applyBorder="1" applyAlignment="1">
      <alignment horizontal="center" vertical="center"/>
    </xf>
    <xf numFmtId="3" fontId="0" fillId="0" borderId="53" xfId="0" applyNumberFormat="1" applyBorder="1" applyAlignment="1">
      <alignment horizontal="center" vertical="center"/>
    </xf>
    <xf numFmtId="0" fontId="0" fillId="0" borderId="45" xfId="0" applyBorder="1" applyAlignment="1">
      <alignment horizontal="center" vertical="center"/>
    </xf>
    <xf numFmtId="164" fontId="0" fillId="0" borderId="51" xfId="0" applyNumberFormat="1" applyBorder="1" applyAlignment="1">
      <alignment horizontal="center" vertical="center"/>
    </xf>
    <xf numFmtId="164" fontId="0" fillId="0" borderId="45" xfId="0" applyNumberFormat="1" applyBorder="1" applyAlignment="1">
      <alignment horizontal="center" vertical="center"/>
    </xf>
    <xf numFmtId="0" fontId="0" fillId="35" borderId="10" xfId="0" applyFill="1" applyBorder="1" applyAlignment="1">
      <alignment horizontal="center" vertical="center"/>
    </xf>
    <xf numFmtId="0" fontId="0" fillId="35" borderId="46" xfId="0" applyFill="1" applyBorder="1" applyAlignment="1">
      <alignment horizontal="center" vertical="center"/>
    </xf>
    <xf numFmtId="3" fontId="0" fillId="35" borderId="62" xfId="0" applyNumberFormat="1" applyFill="1" applyBorder="1" applyAlignment="1">
      <alignment horizontal="center" vertical="center"/>
    </xf>
    <xf numFmtId="3" fontId="0" fillId="0" borderId="10" xfId="0" applyNumberFormat="1" applyBorder="1" applyAlignment="1">
      <alignment horizontal="center" vertical="center"/>
    </xf>
    <xf numFmtId="164" fontId="0" fillId="39" borderId="10" xfId="0" applyNumberFormat="1" applyFill="1" applyBorder="1" applyAlignment="1">
      <alignment horizontal="center" vertical="center"/>
    </xf>
    <xf numFmtId="164" fontId="0" fillId="39" borderId="63" xfId="0" applyNumberFormat="1" applyFill="1" applyBorder="1" applyAlignment="1">
      <alignment horizontal="center" vertical="center"/>
    </xf>
    <xf numFmtId="3" fontId="0" fillId="35" borderId="10" xfId="0" applyNumberFormat="1" applyFill="1" applyBorder="1" applyAlignment="1">
      <alignment horizontal="center" vertical="center"/>
    </xf>
    <xf numFmtId="3" fontId="0" fillId="0" borderId="63" xfId="0" applyNumberFormat="1" applyBorder="1" applyAlignment="1">
      <alignment horizontal="center" vertical="center"/>
    </xf>
    <xf numFmtId="164" fontId="0" fillId="0" borderId="46" xfId="0" applyNumberFormat="1" applyBorder="1" applyAlignment="1">
      <alignment horizontal="center" vertical="center"/>
    </xf>
    <xf numFmtId="0" fontId="0" fillId="0" borderId="66" xfId="0" applyBorder="1" applyAlignment="1">
      <alignment horizontal="center" vertical="center"/>
    </xf>
    <xf numFmtId="0" fontId="0" fillId="0" borderId="38" xfId="0" applyBorder="1" applyAlignment="1">
      <alignment vertical="center"/>
    </xf>
    <xf numFmtId="164" fontId="0" fillId="35" borderId="26" xfId="0" applyNumberFormat="1" applyFill="1" applyBorder="1" applyAlignment="1">
      <alignment horizontal="center" vertical="center"/>
    </xf>
    <xf numFmtId="164" fontId="0" fillId="35" borderId="67" xfId="0" applyNumberFormat="1" applyFill="1" applyBorder="1" applyAlignment="1">
      <alignment horizontal="center" vertical="center"/>
    </xf>
    <xf numFmtId="3" fontId="1" fillId="0" borderId="63" xfId="0" applyNumberFormat="1" applyFont="1" applyBorder="1" applyAlignment="1">
      <alignment horizontal="center" vertical="center"/>
    </xf>
    <xf numFmtId="0" fontId="0" fillId="0" borderId="53" xfId="0" applyBorder="1" applyAlignment="1">
      <alignment horizontal="center" vertical="center"/>
    </xf>
    <xf numFmtId="3" fontId="1" fillId="0" borderId="10" xfId="0" applyNumberFormat="1" applyFont="1" applyBorder="1" applyAlignment="1">
      <alignment horizontal="center" vertical="center"/>
    </xf>
    <xf numFmtId="1" fontId="1" fillId="0" borderId="67" xfId="0" applyNumberFormat="1" applyFont="1" applyBorder="1" applyAlignment="1">
      <alignment horizontal="center" vertical="center"/>
    </xf>
    <xf numFmtId="0" fontId="0" fillId="0" borderId="68" xfId="0" applyBorder="1" applyAlignment="1">
      <alignment vertical="center"/>
    </xf>
    <xf numFmtId="1" fontId="1" fillId="0" borderId="26" xfId="0" applyNumberFormat="1" applyFont="1" applyBorder="1" applyAlignment="1">
      <alignment horizontal="center" vertical="center"/>
    </xf>
    <xf numFmtId="0" fontId="1" fillId="0" borderId="55" xfId="0" applyFont="1" applyFill="1" applyBorder="1" applyAlignment="1">
      <alignment horizontal="right" vertical="center"/>
    </xf>
    <xf numFmtId="3" fontId="1" fillId="0" borderId="67" xfId="0" applyNumberFormat="1" applyFont="1" applyBorder="1" applyAlignment="1">
      <alignment horizontal="center" vertical="center"/>
    </xf>
    <xf numFmtId="0" fontId="0" fillId="0" borderId="52" xfId="0" applyBorder="1" applyAlignment="1">
      <alignment vertical="center"/>
    </xf>
    <xf numFmtId="0" fontId="1" fillId="0" borderId="26" xfId="0" applyFont="1" applyBorder="1" applyAlignment="1">
      <alignment horizontal="centerContinuous" vertical="center"/>
    </xf>
    <xf numFmtId="0" fontId="0" fillId="0" borderId="26" xfId="0" applyBorder="1" applyAlignment="1">
      <alignment horizontal="centerContinuous" vertical="center"/>
    </xf>
    <xf numFmtId="0" fontId="0" fillId="0" borderId="10" xfId="0" applyFont="1" applyBorder="1" applyAlignment="1">
      <alignment horizontal="center" vertical="center"/>
    </xf>
    <xf numFmtId="0" fontId="0" fillId="33" borderId="51" xfId="0" applyFill="1" applyBorder="1" applyAlignment="1">
      <alignment horizontal="center" vertical="center"/>
    </xf>
    <xf numFmtId="0" fontId="0" fillId="33" borderId="45" xfId="0" applyFill="1" applyBorder="1" applyAlignment="1">
      <alignment horizontal="center" vertical="center"/>
    </xf>
    <xf numFmtId="0" fontId="0" fillId="33" borderId="10" xfId="0" applyFill="1" applyBorder="1" applyAlignment="1">
      <alignment horizontal="center" vertical="center"/>
    </xf>
    <xf numFmtId="0" fontId="0" fillId="33" borderId="46" xfId="0" applyFill="1" applyBorder="1" applyAlignment="1">
      <alignment horizontal="center" vertical="center"/>
    </xf>
    <xf numFmtId="3" fontId="1" fillId="0" borderId="26" xfId="0" applyNumberFormat="1" applyFont="1" applyBorder="1" applyAlignment="1">
      <alignment horizontal="center" vertical="center"/>
    </xf>
    <xf numFmtId="0" fontId="0" fillId="0" borderId="0" xfId="0" applyBorder="1" applyAlignment="1">
      <alignment horizontal="centerContinuous" vertical="center"/>
    </xf>
    <xf numFmtId="3" fontId="1" fillId="0" borderId="53" xfId="0" applyNumberFormat="1" applyFont="1" applyBorder="1" applyAlignment="1">
      <alignment horizontal="center" vertical="center"/>
    </xf>
    <xf numFmtId="0" fontId="11" fillId="0" borderId="0" xfId="0" applyFont="1" applyFill="1" applyBorder="1" applyAlignment="1" quotePrefix="1">
      <alignment horizontal="left" vertical="center"/>
    </xf>
    <xf numFmtId="0" fontId="0" fillId="37" borderId="26" xfId="0" applyFill="1" applyBorder="1" applyAlignment="1">
      <alignment vertical="center"/>
    </xf>
    <xf numFmtId="0" fontId="0" fillId="0" borderId="0" xfId="0" applyFill="1" applyAlignment="1">
      <alignment vertical="center"/>
    </xf>
    <xf numFmtId="0" fontId="0" fillId="34" borderId="26" xfId="0" applyFill="1" applyBorder="1" applyAlignment="1">
      <alignment vertical="center"/>
    </xf>
    <xf numFmtId="0" fontId="0" fillId="37" borderId="29" xfId="0" applyFill="1" applyBorder="1" applyAlignment="1">
      <alignment vertical="center"/>
    </xf>
    <xf numFmtId="0" fontId="0" fillId="37" borderId="23" xfId="0" applyFill="1" applyBorder="1" applyAlignment="1">
      <alignment vertical="center"/>
    </xf>
    <xf numFmtId="0" fontId="0" fillId="0" borderId="0" xfId="0" applyFill="1" applyAlignment="1">
      <alignment horizontal="center" vertical="center"/>
    </xf>
    <xf numFmtId="0" fontId="1" fillId="35" borderId="17"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41" xfId="0" applyBorder="1" applyAlignment="1">
      <alignment vertical="center"/>
    </xf>
    <xf numFmtId="0" fontId="0" fillId="0" borderId="0" xfId="0" applyFont="1" applyAlignment="1">
      <alignment horizontal="right"/>
    </xf>
    <xf numFmtId="0" fontId="0" fillId="0" borderId="0" xfId="0" applyFont="1" applyFill="1" applyBorder="1" applyAlignment="1">
      <alignment/>
    </xf>
    <xf numFmtId="0" fontId="0" fillId="35" borderId="51"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10" xfId="0" applyFill="1" applyBorder="1" applyAlignment="1">
      <alignment vertical="center"/>
    </xf>
    <xf numFmtId="0" fontId="75" fillId="0" borderId="37" xfId="0" applyFont="1" applyBorder="1" applyAlignment="1">
      <alignment vertical="top"/>
    </xf>
    <xf numFmtId="0" fontId="75" fillId="0" borderId="38" xfId="0" applyFont="1" applyBorder="1" applyAlignment="1">
      <alignment vertical="top"/>
    </xf>
    <xf numFmtId="0" fontId="75" fillId="0" borderId="42" xfId="0" applyFont="1" applyBorder="1" applyAlignment="1">
      <alignment vertical="top"/>
    </xf>
    <xf numFmtId="0" fontId="75" fillId="0" borderId="0" xfId="0" applyFont="1" applyBorder="1" applyAlignment="1">
      <alignment vertical="top"/>
    </xf>
    <xf numFmtId="0" fontId="75" fillId="0" borderId="47" xfId="0" applyFont="1" applyBorder="1" applyAlignment="1">
      <alignment vertical="top"/>
    </xf>
    <xf numFmtId="0" fontId="0" fillId="0" borderId="0" xfId="0" applyFont="1" applyAlignment="1">
      <alignment horizontal="center" vertical="center" wrapText="1"/>
    </xf>
    <xf numFmtId="0" fontId="79" fillId="0" borderId="45" xfId="0" applyFont="1" applyBorder="1" applyAlignment="1">
      <alignment vertical="top"/>
    </xf>
    <xf numFmtId="0" fontId="79" fillId="0" borderId="0" xfId="0" applyFont="1" applyBorder="1" applyAlignment="1">
      <alignment vertical="top"/>
    </xf>
    <xf numFmtId="0" fontId="0" fillId="0" borderId="46" xfId="0" applyBorder="1" applyAlignment="1">
      <alignment/>
    </xf>
    <xf numFmtId="0" fontId="0" fillId="0" borderId="55" xfId="0" applyBorder="1" applyAlignment="1">
      <alignment/>
    </xf>
    <xf numFmtId="0" fontId="73" fillId="0" borderId="0" xfId="0" applyFont="1" applyAlignment="1">
      <alignment/>
    </xf>
    <xf numFmtId="0" fontId="0" fillId="0" borderId="12" xfId="0" applyFont="1" applyBorder="1" applyAlignment="1">
      <alignment horizontal="center"/>
    </xf>
    <xf numFmtId="0" fontId="0" fillId="35" borderId="27" xfId="0" applyFill="1" applyBorder="1" applyAlignment="1">
      <alignment/>
    </xf>
    <xf numFmtId="0" fontId="1" fillId="0" borderId="0" xfId="0" applyFont="1" applyFill="1" applyBorder="1" applyAlignment="1">
      <alignment vertical="center"/>
    </xf>
    <xf numFmtId="0" fontId="73" fillId="0" borderId="0" xfId="0" applyFont="1" applyAlignment="1">
      <alignment vertical="center"/>
    </xf>
    <xf numFmtId="0" fontId="0" fillId="35" borderId="21" xfId="0" applyFill="1" applyBorder="1" applyAlignment="1">
      <alignment vertical="center"/>
    </xf>
    <xf numFmtId="0" fontId="0" fillId="35" borderId="23" xfId="0" applyFill="1" applyBorder="1" applyAlignment="1">
      <alignment vertical="center"/>
    </xf>
    <xf numFmtId="0" fontId="0" fillId="0" borderId="0" xfId="0" applyFill="1" applyBorder="1" applyAlignment="1">
      <alignment horizontal="center" vertical="center"/>
    </xf>
    <xf numFmtId="0" fontId="0" fillId="35" borderId="26" xfId="0" applyFill="1" applyBorder="1" applyAlignment="1">
      <alignment vertical="center"/>
    </xf>
    <xf numFmtId="0" fontId="1" fillId="0" borderId="0" xfId="0" applyFont="1" applyAlignment="1">
      <alignment horizontal="left" vertical="center"/>
    </xf>
    <xf numFmtId="0" fontId="0" fillId="0" borderId="0" xfId="0" applyAlignment="1" quotePrefix="1">
      <alignment horizontal="left" vertical="center"/>
    </xf>
    <xf numFmtId="0" fontId="1" fillId="0" borderId="37" xfId="0" applyFont="1" applyBorder="1" applyAlignment="1" quotePrefix="1">
      <alignment vertical="center"/>
    </xf>
    <xf numFmtId="0" fontId="0" fillId="0" borderId="26" xfId="0" applyFont="1" applyBorder="1" applyAlignment="1">
      <alignment horizontal="center" vertical="center"/>
    </xf>
    <xf numFmtId="0" fontId="0" fillId="0" borderId="26" xfId="0" applyBorder="1" applyAlignment="1">
      <alignment vertical="center"/>
    </xf>
    <xf numFmtId="2" fontId="0" fillId="0" borderId="26" xfId="0" applyNumberFormat="1" applyBorder="1" applyAlignment="1">
      <alignment horizontal="center" vertical="center"/>
    </xf>
    <xf numFmtId="0" fontId="0" fillId="37" borderId="21" xfId="0" applyFill="1" applyBorder="1" applyAlignment="1">
      <alignment/>
    </xf>
    <xf numFmtId="0" fontId="0" fillId="35" borderId="58" xfId="0" applyFill="1" applyBorder="1" applyAlignment="1">
      <alignment horizontal="center"/>
    </xf>
    <xf numFmtId="164" fontId="0" fillId="35" borderId="27" xfId="0" applyNumberFormat="1" applyFill="1" applyBorder="1" applyAlignment="1">
      <alignment horizontal="center"/>
    </xf>
    <xf numFmtId="0" fontId="0" fillId="37" borderId="22" xfId="0" applyFill="1" applyBorder="1" applyAlignment="1">
      <alignment horizontal="center"/>
    </xf>
    <xf numFmtId="0" fontId="0" fillId="37" borderId="23" xfId="0" applyFill="1" applyBorder="1" applyAlignment="1">
      <alignment/>
    </xf>
    <xf numFmtId="0" fontId="0" fillId="35" borderId="18" xfId="0" applyFill="1" applyBorder="1" applyAlignment="1">
      <alignment horizontal="center"/>
    </xf>
    <xf numFmtId="0" fontId="0" fillId="35" borderId="26" xfId="0" applyFill="1" applyBorder="1" applyAlignment="1">
      <alignment/>
    </xf>
    <xf numFmtId="0" fontId="0" fillId="40" borderId="38" xfId="0" applyFill="1" applyBorder="1" applyAlignment="1">
      <alignment/>
    </xf>
    <xf numFmtId="0" fontId="0" fillId="40" borderId="33" xfId="0" applyFill="1" applyBorder="1" applyAlignment="1">
      <alignment/>
    </xf>
    <xf numFmtId="0" fontId="0" fillId="40" borderId="29" xfId="0" applyFill="1" applyBorder="1" applyAlignment="1">
      <alignment/>
    </xf>
    <xf numFmtId="0" fontId="0" fillId="40" borderId="23" xfId="0" applyFill="1" applyBorder="1" applyAlignment="1">
      <alignment/>
    </xf>
    <xf numFmtId="0" fontId="80" fillId="0" borderId="0" xfId="0" applyFont="1" applyAlignment="1">
      <alignment horizontal="left" vertical="center"/>
    </xf>
    <xf numFmtId="0" fontId="74" fillId="34" borderId="21" xfId="0" applyFont="1" applyFill="1" applyBorder="1" applyAlignment="1">
      <alignment vertical="top"/>
    </xf>
    <xf numFmtId="0" fontId="74" fillId="34" borderId="29" xfId="0" applyFont="1" applyFill="1" applyBorder="1" applyAlignment="1">
      <alignment vertical="top"/>
    </xf>
    <xf numFmtId="0" fontId="74" fillId="34" borderId="23" xfId="0" applyFont="1" applyFill="1" applyBorder="1" applyAlignment="1">
      <alignment vertical="top"/>
    </xf>
    <xf numFmtId="0" fontId="0" fillId="0" borderId="0" xfId="0" applyFill="1" applyAlignment="1">
      <alignment horizontal="right" vertical="center"/>
    </xf>
    <xf numFmtId="0" fontId="13" fillId="0" borderId="0" xfId="0" applyFont="1" applyFill="1" applyAlignment="1">
      <alignment horizontal="left" vertical="center"/>
    </xf>
    <xf numFmtId="0" fontId="0" fillId="0" borderId="0" xfId="0" applyFill="1" applyAlignment="1">
      <alignment horizontal="left" vertical="center"/>
    </xf>
    <xf numFmtId="0" fontId="0" fillId="0" borderId="0" xfId="0" applyFont="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center"/>
    </xf>
    <xf numFmtId="0" fontId="0" fillId="40" borderId="42" xfId="0" applyFill="1" applyBorder="1" applyAlignment="1">
      <alignment/>
    </xf>
    <xf numFmtId="0" fontId="0" fillId="40" borderId="25" xfId="0" applyFill="1" applyBorder="1" applyAlignment="1">
      <alignment/>
    </xf>
    <xf numFmtId="0" fontId="10" fillId="0" borderId="0" xfId="0" applyFont="1" applyAlignment="1">
      <alignment/>
    </xf>
    <xf numFmtId="0" fontId="0" fillId="0" borderId="0" xfId="0" applyFont="1" applyAlignment="1">
      <alignment horizontal="left" vertical="center"/>
    </xf>
    <xf numFmtId="0" fontId="1" fillId="0" borderId="47" xfId="0" applyFont="1" applyBorder="1" applyAlignment="1" quotePrefix="1">
      <alignment horizontal="right" vertical="center"/>
    </xf>
    <xf numFmtId="0" fontId="14" fillId="0" borderId="0" xfId="0" applyFont="1" applyAlignment="1">
      <alignment horizontal="right" vertical="top" wrapText="1"/>
    </xf>
    <xf numFmtId="1" fontId="81" fillId="0" borderId="53" xfId="0" applyNumberFormat="1" applyFont="1" applyBorder="1" applyAlignment="1">
      <alignment horizontal="center" vertical="center" wrapText="1"/>
    </xf>
    <xf numFmtId="0" fontId="0" fillId="34" borderId="46" xfId="0" applyFill="1" applyBorder="1" applyAlignment="1">
      <alignment vertical="center"/>
    </xf>
    <xf numFmtId="0" fontId="0" fillId="35" borderId="46" xfId="0" applyFill="1" applyBorder="1" applyAlignment="1">
      <alignment vertical="center"/>
    </xf>
    <xf numFmtId="0" fontId="0" fillId="35" borderId="55" xfId="0" applyFill="1" applyBorder="1" applyAlignment="1">
      <alignment vertical="center"/>
    </xf>
    <xf numFmtId="0" fontId="0" fillId="35" borderId="46" xfId="0" applyFill="1" applyBorder="1" applyAlignment="1">
      <alignment/>
    </xf>
    <xf numFmtId="0" fontId="0" fillId="35" borderId="52" xfId="0" applyFill="1" applyBorder="1" applyAlignment="1">
      <alignment/>
    </xf>
    <xf numFmtId="0" fontId="0" fillId="35" borderId="29" xfId="0" applyFill="1" applyBorder="1" applyAlignment="1">
      <alignment/>
    </xf>
    <xf numFmtId="0" fontId="0" fillId="35" borderId="23" xfId="0" applyFill="1" applyBorder="1" applyAlignment="1">
      <alignment/>
    </xf>
    <xf numFmtId="0" fontId="1" fillId="0" borderId="0" xfId="0" applyFont="1" applyBorder="1" applyAlignment="1" quotePrefix="1">
      <alignment vertical="center"/>
    </xf>
    <xf numFmtId="0" fontId="1" fillId="0" borderId="0" xfId="0" applyFont="1" applyBorder="1" applyAlignment="1">
      <alignment/>
    </xf>
    <xf numFmtId="0" fontId="1" fillId="0" borderId="47" xfId="0" applyFont="1" applyBorder="1" applyAlignment="1">
      <alignment horizontal="right" vertical="center"/>
    </xf>
    <xf numFmtId="0" fontId="1" fillId="0" borderId="38" xfId="0" applyFont="1" applyBorder="1" applyAlignment="1">
      <alignment/>
    </xf>
    <xf numFmtId="0" fontId="1" fillId="0" borderId="42" xfId="0" applyFont="1" applyBorder="1" applyAlignment="1">
      <alignment horizontal="right" vertical="center"/>
    </xf>
    <xf numFmtId="0" fontId="1" fillId="0" borderId="45" xfId="0" applyFont="1" applyBorder="1" applyAlignment="1" quotePrefix="1">
      <alignment vertical="center"/>
    </xf>
    <xf numFmtId="0" fontId="1" fillId="0" borderId="55" xfId="0" applyFont="1" applyBorder="1" applyAlignment="1">
      <alignment horizontal="right" vertical="center"/>
    </xf>
    <xf numFmtId="0" fontId="82" fillId="0" borderId="0" xfId="0" applyFont="1" applyAlignment="1">
      <alignment horizontal="left" vertical="center"/>
    </xf>
    <xf numFmtId="1" fontId="1" fillId="0" borderId="0" xfId="0" applyNumberFormat="1" applyFont="1" applyBorder="1" applyAlignment="1">
      <alignment horizontal="center" vertical="center"/>
    </xf>
    <xf numFmtId="164" fontId="0" fillId="0" borderId="0" xfId="0" applyNumberFormat="1" applyBorder="1" applyAlignment="1">
      <alignment horizontal="center"/>
    </xf>
    <xf numFmtId="1" fontId="1" fillId="0" borderId="69" xfId="0" applyNumberFormat="1" applyFont="1" applyBorder="1" applyAlignment="1">
      <alignment horizontal="center" vertical="center"/>
    </xf>
    <xf numFmtId="177" fontId="1" fillId="0" borderId="67" xfId="0" applyNumberFormat="1" applyFont="1" applyFill="1" applyBorder="1" applyAlignment="1">
      <alignment horizontal="center" vertical="center"/>
    </xf>
    <xf numFmtId="2" fontId="1" fillId="0" borderId="67" xfId="0" applyNumberFormat="1" applyFont="1" applyFill="1" applyBorder="1" applyAlignment="1">
      <alignment horizontal="center" vertical="center"/>
    </xf>
    <xf numFmtId="0" fontId="83" fillId="0" borderId="21" xfId="0" applyFont="1" applyFill="1" applyBorder="1" applyAlignment="1">
      <alignment horizontal="center" vertical="center"/>
    </xf>
    <xf numFmtId="0" fontId="83" fillId="0" borderId="23" xfId="0" applyFont="1" applyFill="1" applyBorder="1" applyAlignment="1">
      <alignment horizontal="center" vertical="center"/>
    </xf>
    <xf numFmtId="0" fontId="74" fillId="34" borderId="21" xfId="0" applyFont="1" applyFill="1" applyBorder="1" applyAlignment="1">
      <alignment horizontal="left" vertical="top" wrapText="1"/>
    </xf>
    <xf numFmtId="0" fontId="74" fillId="34" borderId="29" xfId="0" applyFont="1" applyFill="1" applyBorder="1" applyAlignment="1">
      <alignment horizontal="left" vertical="top" wrapText="1"/>
    </xf>
    <xf numFmtId="0" fontId="74" fillId="34" borderId="23" xfId="0" applyFont="1" applyFill="1" applyBorder="1" applyAlignment="1">
      <alignment horizontal="left" vertical="top" wrapText="1"/>
    </xf>
    <xf numFmtId="0" fontId="74" fillId="34" borderId="21" xfId="0" applyFont="1" applyFill="1" applyBorder="1" applyAlignment="1">
      <alignment horizontal="left" vertical="top"/>
    </xf>
    <xf numFmtId="0" fontId="74" fillId="34" borderId="29" xfId="0" applyFont="1" applyFill="1" applyBorder="1" applyAlignment="1">
      <alignment horizontal="left" vertical="top"/>
    </xf>
    <xf numFmtId="0" fontId="74" fillId="34" borderId="23" xfId="0" applyFont="1" applyFill="1" applyBorder="1" applyAlignment="1">
      <alignment horizontal="left" vertical="top"/>
    </xf>
    <xf numFmtId="0" fontId="74" fillId="0" borderId="0" xfId="0" applyFont="1" applyBorder="1" applyAlignment="1">
      <alignment horizontal="left" vertical="center" wrapText="1"/>
    </xf>
    <xf numFmtId="0" fontId="74" fillId="0" borderId="0" xfId="0"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37" borderId="21" xfId="0" applyFill="1" applyBorder="1" applyAlignment="1">
      <alignment horizontal="left" vertical="center"/>
    </xf>
    <xf numFmtId="0" fontId="0" fillId="37" borderId="29" xfId="0" applyFill="1" applyBorder="1" applyAlignment="1">
      <alignment horizontal="left" vertical="center"/>
    </xf>
    <xf numFmtId="0" fontId="0" fillId="34" borderId="21" xfId="0" applyFill="1" applyBorder="1" applyAlignment="1">
      <alignment horizontal="left" vertical="center"/>
    </xf>
    <xf numFmtId="0" fontId="0" fillId="34" borderId="29" xfId="0" applyFill="1" applyBorder="1" applyAlignment="1">
      <alignment horizontal="left" vertical="center"/>
    </xf>
    <xf numFmtId="0" fontId="0" fillId="34" borderId="32" xfId="0" applyFill="1" applyBorder="1" applyAlignment="1">
      <alignment horizontal="left" vertical="center"/>
    </xf>
    <xf numFmtId="0" fontId="0" fillId="34" borderId="33" xfId="0" applyFill="1" applyBorder="1" applyAlignment="1">
      <alignment horizontal="left" vertical="center"/>
    </xf>
    <xf numFmtId="0" fontId="0" fillId="34" borderId="25" xfId="0" applyFill="1" applyBorder="1" applyAlignment="1">
      <alignment horizontal="left" vertical="center"/>
    </xf>
    <xf numFmtId="0" fontId="2" fillId="0" borderId="0" xfId="0" applyFont="1" applyAlignment="1">
      <alignment horizontal="left" vertical="top" wrapText="1"/>
    </xf>
    <xf numFmtId="0" fontId="16" fillId="0" borderId="21" xfId="0" applyFont="1" applyFill="1" applyBorder="1" applyAlignment="1">
      <alignment horizontal="center" vertical="center"/>
    </xf>
    <xf numFmtId="0" fontId="16" fillId="0" borderId="23" xfId="0" applyFont="1" applyFill="1" applyBorder="1" applyAlignment="1">
      <alignment horizontal="center" vertical="center"/>
    </xf>
    <xf numFmtId="0" fontId="0" fillId="0" borderId="56" xfId="0" applyFont="1" applyBorder="1" applyAlignment="1" quotePrefix="1">
      <alignment horizontal="left" vertical="center" wrapText="1"/>
    </xf>
    <xf numFmtId="0" fontId="0" fillId="0" borderId="49" xfId="0" applyBorder="1" applyAlignment="1" quotePrefix="1">
      <alignment horizontal="left" vertical="center" wrapText="1"/>
    </xf>
    <xf numFmtId="0" fontId="0" fillId="0" borderId="50" xfId="0" applyBorder="1" applyAlignment="1" quotePrefix="1">
      <alignment horizontal="left" vertical="center" wrapText="1"/>
    </xf>
    <xf numFmtId="0" fontId="0" fillId="0" borderId="57" xfId="0" applyBorder="1" applyAlignment="1" quotePrefix="1">
      <alignment horizontal="left" vertical="center" wrapText="1"/>
    </xf>
    <xf numFmtId="0" fontId="0" fillId="0" borderId="48" xfId="0" applyBorder="1" applyAlignment="1" quotePrefix="1">
      <alignment horizontal="left" vertical="center" wrapText="1"/>
    </xf>
    <xf numFmtId="0" fontId="0" fillId="0" borderId="58" xfId="0" applyBorder="1" applyAlignment="1" quotePrefix="1">
      <alignment horizontal="left" vertical="center" wrapText="1"/>
    </xf>
    <xf numFmtId="0" fontId="0" fillId="0" borderId="52" xfId="0" applyBorder="1" applyAlignment="1">
      <alignment horizontal="center" vertical="center" wrapText="1"/>
    </xf>
    <xf numFmtId="0" fontId="0" fillId="37" borderId="29" xfId="0" applyFont="1" applyFill="1" applyBorder="1" applyAlignment="1">
      <alignment horizontal="left" vertical="top"/>
    </xf>
    <xf numFmtId="0" fontId="0" fillId="37" borderId="29" xfId="0" applyFill="1" applyBorder="1" applyAlignment="1">
      <alignment horizontal="left" vertical="top"/>
    </xf>
    <xf numFmtId="0" fontId="0" fillId="37" borderId="23" xfId="0" applyFill="1" applyBorder="1" applyAlignment="1">
      <alignment horizontal="left" vertical="top"/>
    </xf>
    <xf numFmtId="0" fontId="0" fillId="37" borderId="29" xfId="0" applyFont="1" applyFill="1" applyBorder="1" applyAlignment="1">
      <alignment horizontal="left" vertical="center"/>
    </xf>
    <xf numFmtId="0" fontId="0" fillId="37" borderId="23" xfId="0" applyFill="1" applyBorder="1" applyAlignment="1">
      <alignment horizontal="left" vertical="center"/>
    </xf>
    <xf numFmtId="0" fontId="11" fillId="34" borderId="21" xfId="0" applyFont="1" applyFill="1" applyBorder="1" applyAlignment="1" quotePrefix="1">
      <alignment horizontal="left"/>
    </xf>
    <xf numFmtId="0" fontId="11" fillId="34" borderId="29" xfId="0" applyFont="1" applyFill="1" applyBorder="1" applyAlignment="1" quotePrefix="1">
      <alignment horizontal="left"/>
    </xf>
    <xf numFmtId="0" fontId="11" fillId="34" borderId="23" xfId="0" applyFont="1" applyFill="1" applyBorder="1" applyAlignment="1" quotePrefix="1">
      <alignment horizontal="left"/>
    </xf>
    <xf numFmtId="0" fontId="74" fillId="34" borderId="21" xfId="0" applyFont="1" applyFill="1" applyBorder="1" applyAlignment="1" quotePrefix="1">
      <alignment horizontal="left" vertical="center" wrapText="1"/>
    </xf>
    <xf numFmtId="0" fontId="74" fillId="0" borderId="29" xfId="0" applyFont="1" applyBorder="1" applyAlignment="1">
      <alignment vertical="center" wrapText="1"/>
    </xf>
    <xf numFmtId="0" fontId="74" fillId="0" borderId="23" xfId="0" applyFont="1" applyBorder="1" applyAlignment="1">
      <alignment vertical="center" wrapText="1"/>
    </xf>
    <xf numFmtId="0" fontId="0" fillId="34" borderId="23" xfId="0" applyFill="1" applyBorder="1" applyAlignment="1">
      <alignment horizontal="left" vertical="center"/>
    </xf>
    <xf numFmtId="0" fontId="0" fillId="35" borderId="37" xfId="0" applyFill="1" applyBorder="1" applyAlignment="1">
      <alignment vertical="top" wrapText="1"/>
    </xf>
    <xf numFmtId="0" fontId="0" fillId="35" borderId="38" xfId="0" applyFill="1" applyBorder="1" applyAlignment="1">
      <alignment vertical="top" wrapText="1"/>
    </xf>
    <xf numFmtId="0" fontId="0" fillId="35" borderId="42" xfId="0" applyFill="1" applyBorder="1" applyAlignment="1">
      <alignment vertical="top" wrapText="1"/>
    </xf>
    <xf numFmtId="0" fontId="0" fillId="35" borderId="46" xfId="0" applyFill="1" applyBorder="1" applyAlignment="1">
      <alignment vertical="top" wrapText="1"/>
    </xf>
    <xf numFmtId="0" fontId="0" fillId="35" borderId="52" xfId="0" applyFill="1" applyBorder="1" applyAlignment="1">
      <alignment vertical="top" wrapText="1"/>
    </xf>
    <xf numFmtId="0" fontId="0" fillId="35" borderId="55" xfId="0" applyFill="1" applyBorder="1" applyAlignment="1">
      <alignment vertical="top" wrapText="1"/>
    </xf>
    <xf numFmtId="0" fontId="1" fillId="0" borderId="21" xfId="0" applyFont="1" applyBorder="1" applyAlignment="1">
      <alignment horizontal="center" vertical="center"/>
    </xf>
    <xf numFmtId="0" fontId="0" fillId="0" borderId="29" xfId="0" applyBorder="1" applyAlignment="1">
      <alignment vertical="center"/>
    </xf>
    <xf numFmtId="0" fontId="84" fillId="35" borderId="56" xfId="0" applyFont="1" applyFill="1" applyBorder="1" applyAlignment="1">
      <alignment vertical="top" wrapText="1"/>
    </xf>
    <xf numFmtId="0" fontId="74" fillId="35" borderId="49" xfId="0" applyFont="1" applyFill="1" applyBorder="1" applyAlignment="1">
      <alignment vertical="top" wrapText="1"/>
    </xf>
    <xf numFmtId="0" fontId="74" fillId="35" borderId="50" xfId="0" applyFont="1" applyFill="1" applyBorder="1" applyAlignment="1">
      <alignment vertical="top" wrapText="1"/>
    </xf>
    <xf numFmtId="0" fontId="74" fillId="35" borderId="57" xfId="0" applyFont="1" applyFill="1" applyBorder="1" applyAlignment="1">
      <alignment vertical="top" wrapText="1"/>
    </xf>
    <xf numFmtId="0" fontId="74" fillId="35" borderId="48" xfId="0" applyFont="1" applyFill="1" applyBorder="1" applyAlignment="1">
      <alignment vertical="top" wrapText="1"/>
    </xf>
    <xf numFmtId="0" fontId="74" fillId="35" borderId="58" xfId="0" applyFont="1" applyFill="1" applyBorder="1" applyAlignment="1">
      <alignment vertical="top" wrapText="1"/>
    </xf>
    <xf numFmtId="0" fontId="75" fillId="0" borderId="0" xfId="0" applyFont="1" applyAlignment="1">
      <alignment horizontal="left" vertical="center"/>
    </xf>
    <xf numFmtId="0" fontId="74" fillId="0" borderId="0" xfId="0" applyFont="1" applyAlignment="1">
      <alignment horizontal="left" vertical="center"/>
    </xf>
    <xf numFmtId="0" fontId="0" fillId="0" borderId="29" xfId="0" applyBorder="1" applyAlignment="1">
      <alignment horizontal="center" vertical="center"/>
    </xf>
    <xf numFmtId="0" fontId="0" fillId="37" borderId="41" xfId="0" applyFill="1" applyBorder="1" applyAlignment="1">
      <alignment horizontal="center" vertical="center"/>
    </xf>
    <xf numFmtId="0" fontId="0" fillId="37" borderId="10" xfId="0" applyFill="1" applyBorder="1" applyAlignment="1">
      <alignment horizontal="center" vertical="center"/>
    </xf>
    <xf numFmtId="0" fontId="1" fillId="0" borderId="0" xfId="0" applyFont="1" applyAlignment="1">
      <alignment horizontal="right" vertical="center"/>
    </xf>
    <xf numFmtId="0" fontId="0" fillId="0" borderId="0" xfId="0" applyAlignment="1">
      <alignment horizontal="right" vertical="center"/>
    </xf>
    <xf numFmtId="0" fontId="0" fillId="0" borderId="47" xfId="0" applyBorder="1" applyAlignment="1">
      <alignment horizontal="right" vertical="center"/>
    </xf>
    <xf numFmtId="0" fontId="0" fillId="37" borderId="21" xfId="0" applyFill="1" applyBorder="1" applyAlignment="1">
      <alignment horizontal="left" wrapText="1"/>
    </xf>
    <xf numFmtId="0" fontId="0" fillId="37" borderId="23" xfId="0" applyFill="1" applyBorder="1" applyAlignment="1">
      <alignment horizontal="left" wrapText="1"/>
    </xf>
    <xf numFmtId="0" fontId="0" fillId="34" borderId="21" xfId="0" applyFill="1" applyBorder="1" applyAlignment="1">
      <alignment horizontal="left" wrapText="1"/>
    </xf>
    <xf numFmtId="0" fontId="0" fillId="34" borderId="23" xfId="0" applyFill="1" applyBorder="1" applyAlignment="1">
      <alignment horizontal="left" wrapText="1"/>
    </xf>
    <xf numFmtId="0" fontId="10" fillId="35" borderId="56" xfId="0" applyFont="1" applyFill="1" applyBorder="1" applyAlignment="1">
      <alignment vertical="top" wrapText="1"/>
    </xf>
    <xf numFmtId="0" fontId="0" fillId="35" borderId="49" xfId="0" applyFill="1" applyBorder="1" applyAlignment="1">
      <alignment vertical="top" wrapText="1"/>
    </xf>
    <xf numFmtId="0" fontId="0" fillId="35" borderId="50" xfId="0" applyFill="1" applyBorder="1" applyAlignment="1">
      <alignment vertical="top" wrapText="1"/>
    </xf>
    <xf numFmtId="0" fontId="0" fillId="35" borderId="70" xfId="0" applyFill="1" applyBorder="1" applyAlignment="1">
      <alignment vertical="top" wrapText="1"/>
    </xf>
    <xf numFmtId="0" fontId="0" fillId="35" borderId="0" xfId="0" applyFill="1" applyAlignment="1">
      <alignment vertical="top" wrapText="1"/>
    </xf>
    <xf numFmtId="0" fontId="0" fillId="35" borderId="71" xfId="0" applyFill="1" applyBorder="1" applyAlignment="1">
      <alignment vertical="top" wrapText="1"/>
    </xf>
    <xf numFmtId="0" fontId="76" fillId="0" borderId="66" xfId="0" applyFont="1" applyBorder="1" applyAlignment="1">
      <alignment horizontal="left" vertical="top" wrapText="1"/>
    </xf>
    <xf numFmtId="0" fontId="0" fillId="0" borderId="38" xfId="0" applyBorder="1" applyAlignment="1">
      <alignment vertical="top" wrapText="1"/>
    </xf>
    <xf numFmtId="0" fontId="0" fillId="0" borderId="69" xfId="0" applyBorder="1" applyAlignment="1">
      <alignment vertical="top" wrapText="1"/>
    </xf>
    <xf numFmtId="0" fontId="0" fillId="0" borderId="53" xfId="0" applyBorder="1" applyAlignment="1">
      <alignment vertical="top" wrapText="1"/>
    </xf>
    <xf numFmtId="0" fontId="0" fillId="0" borderId="0" xfId="0" applyBorder="1" applyAlignment="1">
      <alignment vertical="top" wrapText="1"/>
    </xf>
    <xf numFmtId="0" fontId="0" fillId="0" borderId="72" xfId="0" applyBorder="1" applyAlignment="1">
      <alignment vertical="top" wrapText="1"/>
    </xf>
    <xf numFmtId="0" fontId="0" fillId="0" borderId="73" xfId="0" applyBorder="1" applyAlignment="1">
      <alignment vertical="top" wrapText="1"/>
    </xf>
    <xf numFmtId="0" fontId="0" fillId="0" borderId="74" xfId="0" applyBorder="1" applyAlignment="1">
      <alignment vertical="top" wrapText="1"/>
    </xf>
    <xf numFmtId="0" fontId="0" fillId="0" borderId="75" xfId="0" applyBorder="1" applyAlignment="1">
      <alignment vertical="top" wrapText="1"/>
    </xf>
    <xf numFmtId="0" fontId="1" fillId="35" borderId="21" xfId="0" applyFont="1" applyFill="1" applyBorder="1" applyAlignment="1">
      <alignment horizontal="left"/>
    </xf>
    <xf numFmtId="0" fontId="0" fillId="0" borderId="29" xfId="0" applyBorder="1" applyAlignment="1">
      <alignment horizontal="left"/>
    </xf>
    <xf numFmtId="0" fontId="0" fillId="0" borderId="23" xfId="0" applyBorder="1" applyAlignment="1">
      <alignment horizontal="left"/>
    </xf>
    <xf numFmtId="0" fontId="1" fillId="0" borderId="29" xfId="0" applyFont="1" applyBorder="1" applyAlignment="1">
      <alignment horizontal="center" vertical="center"/>
    </xf>
    <xf numFmtId="0" fontId="0" fillId="34" borderId="52" xfId="0"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175" fontId="0" fillId="40" borderId="33" xfId="44" applyNumberFormat="1" applyFont="1" applyFill="1" applyBorder="1" applyAlignment="1">
      <alignment horizontal="center"/>
    </xf>
    <xf numFmtId="175" fontId="0" fillId="40" borderId="25" xfId="44" applyNumberFormat="1" applyFont="1" applyFill="1" applyBorder="1" applyAlignment="1">
      <alignment horizontal="center"/>
    </xf>
    <xf numFmtId="0" fontId="0" fillId="35" borderId="21" xfId="0" applyFill="1" applyBorder="1" applyAlignment="1">
      <alignment horizontal="left"/>
    </xf>
    <xf numFmtId="0" fontId="0" fillId="37" borderId="26" xfId="0" applyFont="1" applyFill="1" applyBorder="1" applyAlignment="1">
      <alignment horizontal="center" vertical="center"/>
    </xf>
    <xf numFmtId="0" fontId="0" fillId="34" borderId="52" xfId="0" applyFill="1" applyBorder="1" applyAlignment="1">
      <alignment horizontal="center"/>
    </xf>
    <xf numFmtId="0" fontId="1" fillId="0" borderId="13" xfId="0" applyFont="1" applyBorder="1" applyAlignment="1">
      <alignment horizontal="center" vertical="center"/>
    </xf>
    <xf numFmtId="0" fontId="0" fillId="0" borderId="14" xfId="0" applyBorder="1" applyAlignment="1">
      <alignment horizontal="center" vertical="center"/>
    </xf>
    <xf numFmtId="0" fontId="0" fillId="35" borderId="29" xfId="0" applyFill="1" applyBorder="1" applyAlignment="1">
      <alignment horizontal="left"/>
    </xf>
    <xf numFmtId="0" fontId="0" fillId="35" borderId="23" xfId="0" applyFill="1" applyBorder="1" applyAlignment="1">
      <alignment horizontal="left"/>
    </xf>
    <xf numFmtId="0" fontId="1" fillId="0" borderId="4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1" xfId="0" applyFont="1" applyFill="1" applyBorder="1" applyAlignment="1">
      <alignment horizontal="center" vertical="center" wrapText="1"/>
    </xf>
    <xf numFmtId="0" fontId="1" fillId="0" borderId="10" xfId="0" applyFont="1" applyFill="1" applyBorder="1" applyAlignment="1">
      <alignment horizontal="center" vertical="center" wrapText="1"/>
    </xf>
    <xf numFmtId="175" fontId="0" fillId="35" borderId="33" xfId="44" applyNumberFormat="1" applyFont="1" applyFill="1" applyBorder="1" applyAlignment="1">
      <alignment horizontal="center"/>
    </xf>
    <xf numFmtId="175" fontId="0" fillId="35" borderId="25" xfId="44" applyNumberFormat="1" applyFont="1" applyFill="1" applyBorder="1" applyAlignment="1">
      <alignment horizont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23" xfId="0" applyFont="1" applyBorder="1" applyAlignment="1">
      <alignment horizontal="center" vertical="center"/>
    </xf>
    <xf numFmtId="0" fontId="0" fillId="35" borderId="33" xfId="0" applyFill="1" applyBorder="1" applyAlignment="1">
      <alignment horizontal="left" vertical="center"/>
    </xf>
    <xf numFmtId="0" fontId="0" fillId="35" borderId="34" xfId="0" applyFill="1" applyBorder="1" applyAlignment="1">
      <alignment horizontal="left" vertical="center"/>
    </xf>
    <xf numFmtId="0" fontId="0" fillId="35" borderId="57" xfId="0" applyFill="1" applyBorder="1" applyAlignment="1">
      <alignment vertical="top" wrapText="1"/>
    </xf>
    <xf numFmtId="0" fontId="0" fillId="35" borderId="48" xfId="0" applyFill="1" applyBorder="1" applyAlignment="1">
      <alignment vertical="top" wrapText="1"/>
    </xf>
    <xf numFmtId="0" fontId="0" fillId="35" borderId="58" xfId="0" applyFill="1" applyBorder="1" applyAlignment="1">
      <alignment vertical="top" wrapText="1"/>
    </xf>
    <xf numFmtId="0" fontId="74" fillId="0" borderId="0" xfId="0" applyFont="1" applyAlignment="1">
      <alignment horizontal="left"/>
    </xf>
    <xf numFmtId="0" fontId="74" fillId="0" borderId="47" xfId="0" applyFont="1" applyBorder="1" applyAlignment="1">
      <alignment horizontal="left"/>
    </xf>
    <xf numFmtId="0" fontId="0" fillId="37" borderId="26" xfId="0" applyFill="1" applyBorder="1" applyAlignment="1">
      <alignment horizontal="center" vertical="center"/>
    </xf>
    <xf numFmtId="0" fontId="0" fillId="34" borderId="32" xfId="0" applyFill="1" applyBorder="1" applyAlignment="1">
      <alignment horizontal="left" wrapText="1"/>
    </xf>
    <xf numFmtId="0" fontId="0" fillId="34" borderId="25" xfId="0" applyFill="1" applyBorder="1" applyAlignment="1">
      <alignment horizontal="left" wrapText="1"/>
    </xf>
    <xf numFmtId="0" fontId="0" fillId="0" borderId="15" xfId="0" applyFont="1" applyBorder="1" applyAlignment="1">
      <alignment horizontal="center" vertical="center"/>
    </xf>
    <xf numFmtId="0" fontId="1" fillId="0" borderId="41" xfId="0" applyFont="1" applyBorder="1" applyAlignment="1">
      <alignment horizontal="center" vertical="center"/>
    </xf>
    <xf numFmtId="0" fontId="1" fillId="0" borderId="10" xfId="0" applyFont="1" applyBorder="1" applyAlignment="1">
      <alignment horizontal="center" vertical="center"/>
    </xf>
    <xf numFmtId="0" fontId="85" fillId="0" borderId="45" xfId="0" applyFont="1" applyBorder="1" applyAlignment="1">
      <alignment horizontal="center" vertical="top" wrapText="1"/>
    </xf>
    <xf numFmtId="0" fontId="85" fillId="0" borderId="0" xfId="0" applyFont="1" applyBorder="1" applyAlignment="1">
      <alignment horizontal="center" vertical="top" wrapText="1"/>
    </xf>
    <xf numFmtId="0" fontId="85" fillId="0" borderId="47" xfId="0" applyFont="1" applyBorder="1" applyAlignment="1">
      <alignment horizontal="center" vertical="top" wrapText="1"/>
    </xf>
    <xf numFmtId="0" fontId="1" fillId="0" borderId="15" xfId="0" applyFont="1" applyBorder="1" applyAlignment="1">
      <alignment horizontal="center"/>
    </xf>
    <xf numFmtId="0" fontId="1" fillId="0" borderId="16" xfId="0" applyFont="1" applyBorder="1" applyAlignment="1">
      <alignment horizontal="center"/>
    </xf>
    <xf numFmtId="175" fontId="0" fillId="35" borderId="27" xfId="44" applyNumberFormat="1" applyFont="1" applyFill="1" applyBorder="1" applyAlignment="1">
      <alignment horizontal="center"/>
    </xf>
    <xf numFmtId="0" fontId="0" fillId="0" borderId="12" xfId="0" applyFont="1" applyBorder="1" applyAlignment="1">
      <alignment horizontal="center" vertical="center"/>
    </xf>
    <xf numFmtId="0" fontId="74" fillId="34" borderId="21" xfId="0" applyFont="1" applyFill="1" applyBorder="1" applyAlignment="1" quotePrefix="1">
      <alignment horizontal="left" vertical="top" wrapText="1"/>
    </xf>
    <xf numFmtId="0" fontId="74" fillId="34" borderId="29" xfId="0" applyFont="1" applyFill="1" applyBorder="1" applyAlignment="1" quotePrefix="1">
      <alignment horizontal="left" vertical="top" wrapText="1"/>
    </xf>
    <xf numFmtId="0" fontId="74" fillId="34" borderId="23" xfId="0" applyFont="1" applyFill="1" applyBorder="1" applyAlignment="1" quotePrefix="1">
      <alignment horizontal="left" vertical="top" wrapText="1"/>
    </xf>
    <xf numFmtId="0" fontId="23" fillId="36" borderId="0" xfId="0" applyFont="1" applyFill="1" applyBorder="1" applyAlignment="1">
      <alignment horizontal="center"/>
    </xf>
    <xf numFmtId="0" fontId="0" fillId="35" borderId="29" xfId="0" applyFill="1" applyBorder="1" applyAlignment="1">
      <alignment horizontal="left" vertical="center"/>
    </xf>
    <xf numFmtId="0" fontId="0" fillId="35" borderId="30" xfId="0" applyFill="1" applyBorder="1" applyAlignment="1">
      <alignment horizontal="left" vertical="center"/>
    </xf>
    <xf numFmtId="0" fontId="1" fillId="0" borderId="0" xfId="0" applyFont="1" applyAlignment="1" quotePrefix="1">
      <alignment horizontal="right" vertical="center"/>
    </xf>
    <xf numFmtId="0" fontId="0" fillId="34" borderId="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09"/>
  <sheetViews>
    <sheetView showGridLines="0" tabSelected="1" view="pageBreakPreview" zoomScaleNormal="70" zoomScaleSheetLayoutView="100" zoomScalePageLayoutView="0" workbookViewId="0" topLeftCell="A198">
      <selection activeCell="H181" sqref="H181"/>
    </sheetView>
  </sheetViews>
  <sheetFormatPr defaultColWidth="9.140625" defaultRowHeight="12.75"/>
  <cols>
    <col min="1" max="1" width="10.28125" style="0" customWidth="1"/>
    <col min="2" max="2" width="19.8515625" style="0" customWidth="1"/>
    <col min="3" max="3" width="19.421875" style="0" customWidth="1"/>
    <col min="4" max="4" width="9.7109375" style="0" customWidth="1"/>
    <col min="5" max="5" width="14.28125" style="0" customWidth="1"/>
    <col min="6" max="7" width="10.7109375" style="0" customWidth="1"/>
    <col min="8" max="8" width="11.140625" style="0" customWidth="1"/>
    <col min="9" max="9" width="13.140625" style="0" customWidth="1"/>
    <col min="10" max="10" width="12.7109375" style="0" customWidth="1"/>
    <col min="11" max="11" width="13.7109375" style="0" customWidth="1"/>
    <col min="12" max="12" width="12.140625" style="0" customWidth="1"/>
    <col min="13" max="13" width="13.7109375" style="0" customWidth="1"/>
    <col min="14" max="14" width="8.7109375" style="0" customWidth="1"/>
    <col min="16" max="16" width="49.140625" style="0" hidden="1" customWidth="1"/>
    <col min="20" max="20" width="11.00390625" style="0" customWidth="1"/>
  </cols>
  <sheetData>
    <row r="1" ht="12.75">
      <c r="A1" s="350" t="s">
        <v>93</v>
      </c>
    </row>
    <row r="2" spans="1:14" ht="18" customHeight="1">
      <c r="A2" s="331"/>
      <c r="B2" s="331"/>
      <c r="C2" s="486" t="s">
        <v>293</v>
      </c>
      <c r="D2" s="486"/>
      <c r="E2" s="486"/>
      <c r="F2" s="486"/>
      <c r="G2" s="486"/>
      <c r="H2" s="486"/>
      <c r="I2" s="486"/>
      <c r="J2" s="486"/>
      <c r="K2" s="486"/>
      <c r="L2" s="486"/>
      <c r="M2" s="331"/>
      <c r="N2" s="331"/>
    </row>
    <row r="3" spans="1:14" ht="18" customHeight="1">
      <c r="A3" s="152" t="s">
        <v>301</v>
      </c>
      <c r="B3" s="137"/>
      <c r="C3" s="137"/>
      <c r="D3" s="90"/>
      <c r="E3" s="88"/>
      <c r="F3" s="88"/>
      <c r="G3" s="88"/>
      <c r="H3" s="88"/>
      <c r="I3" s="88"/>
      <c r="J3" s="88"/>
      <c r="K3" s="88"/>
      <c r="L3" s="88"/>
      <c r="M3" s="88"/>
      <c r="N3" s="88"/>
    </row>
    <row r="4" spans="1:14" ht="18" customHeight="1">
      <c r="A4" s="152" t="s">
        <v>302</v>
      </c>
      <c r="B4" s="137"/>
      <c r="C4" s="137"/>
      <c r="D4" s="90"/>
      <c r="E4" s="89"/>
      <c r="F4" s="89"/>
      <c r="G4" s="89"/>
      <c r="H4" s="89"/>
      <c r="I4" s="89"/>
      <c r="J4" s="89"/>
      <c r="K4" s="89"/>
      <c r="L4" s="89"/>
      <c r="M4" s="89"/>
      <c r="N4" s="89"/>
    </row>
    <row r="5" spans="1:4" s="35" customFormat="1" ht="9" customHeight="1">
      <c r="A5" s="91"/>
      <c r="B5" s="91"/>
      <c r="C5" s="40"/>
      <c r="D5" s="40"/>
    </row>
    <row r="6" spans="1:14" s="35" customFormat="1" ht="16.5" customHeight="1">
      <c r="A6" s="106"/>
      <c r="B6" s="107"/>
      <c r="C6" s="108"/>
      <c r="D6" s="108"/>
      <c r="E6" s="108"/>
      <c r="F6" s="109" t="s">
        <v>103</v>
      </c>
      <c r="G6" s="110" t="s">
        <v>104</v>
      </c>
      <c r="H6" s="111"/>
      <c r="I6" s="111"/>
      <c r="J6" s="111"/>
      <c r="K6" s="111"/>
      <c r="L6" s="77"/>
      <c r="M6" s="376" t="s">
        <v>269</v>
      </c>
      <c r="N6" s="377"/>
    </row>
    <row r="7" spans="1:14" s="35" customFormat="1" ht="15.75" customHeight="1">
      <c r="A7" s="118" t="s">
        <v>36</v>
      </c>
      <c r="B7"/>
      <c r="C7" s="40"/>
      <c r="D7" s="92"/>
      <c r="M7" s="356" t="s">
        <v>300</v>
      </c>
      <c r="N7" s="357"/>
    </row>
    <row r="8" spans="1:11" ht="15.75" customHeight="1">
      <c r="A8" s="6"/>
      <c r="B8" s="43" t="s">
        <v>303</v>
      </c>
      <c r="C8" s="104"/>
      <c r="D8" s="105"/>
      <c r="E8" s="34"/>
      <c r="F8" s="35"/>
      <c r="G8" s="35"/>
      <c r="H8" s="36"/>
      <c r="I8" s="127" t="s">
        <v>112</v>
      </c>
      <c r="J8" s="21"/>
      <c r="K8" s="23"/>
    </row>
    <row r="9" spans="1:11" ht="15.75" customHeight="1">
      <c r="A9" s="6"/>
      <c r="B9" s="43" t="s">
        <v>287</v>
      </c>
      <c r="C9" s="93"/>
      <c r="D9" s="37"/>
      <c r="I9" s="127" t="s">
        <v>111</v>
      </c>
      <c r="J9" s="21"/>
      <c r="K9" s="23"/>
    </row>
    <row r="10" spans="2:14" ht="15.75" customHeight="1">
      <c r="B10" s="43" t="s">
        <v>79</v>
      </c>
      <c r="C10" s="94"/>
      <c r="D10" s="37"/>
      <c r="I10" s="127" t="s">
        <v>288</v>
      </c>
      <c r="J10" s="21"/>
      <c r="K10" s="23"/>
      <c r="N10" s="35"/>
    </row>
    <row r="11" spans="2:14" ht="15.75" customHeight="1">
      <c r="B11" s="3" t="s">
        <v>0</v>
      </c>
      <c r="C11" s="18" t="s">
        <v>80</v>
      </c>
      <c r="I11" s="175" t="s">
        <v>156</v>
      </c>
      <c r="J11" s="177"/>
      <c r="K11" s="177"/>
      <c r="L11" s="176" t="s">
        <v>158</v>
      </c>
      <c r="N11" s="83"/>
    </row>
    <row r="12" spans="2:14" ht="15.75" customHeight="1">
      <c r="B12" s="3" t="s">
        <v>56</v>
      </c>
      <c r="C12" s="149"/>
      <c r="G12" s="3" t="s">
        <v>37</v>
      </c>
      <c r="H12" s="438" t="s">
        <v>80</v>
      </c>
      <c r="I12" s="439"/>
      <c r="J12" s="439"/>
      <c r="K12" s="439"/>
      <c r="L12" s="439"/>
      <c r="M12" s="440"/>
      <c r="N12" s="35"/>
    </row>
    <row r="13" spans="2:14" ht="6" customHeight="1">
      <c r="B13" s="126"/>
      <c r="C13" s="5"/>
      <c r="D13" s="5"/>
      <c r="N13" s="84"/>
    </row>
    <row r="14" spans="1:13" ht="12.75">
      <c r="A14" s="4" t="s">
        <v>18</v>
      </c>
      <c r="B14" t="s">
        <v>63</v>
      </c>
      <c r="G14" s="3" t="s">
        <v>1</v>
      </c>
      <c r="H14" s="447" t="s">
        <v>80</v>
      </c>
      <c r="I14" s="439"/>
      <c r="J14" s="439"/>
      <c r="K14" s="439"/>
      <c r="L14" s="439"/>
      <c r="M14" s="440"/>
    </row>
    <row r="15" spans="1:12" ht="7.5" customHeight="1">
      <c r="A15" s="4"/>
      <c r="J15" s="140"/>
      <c r="K15" s="140"/>
      <c r="L15" s="140"/>
    </row>
    <row r="16" spans="1:13" ht="25.5" customHeight="1">
      <c r="A16" s="97"/>
      <c r="B16" s="474" t="s">
        <v>171</v>
      </c>
      <c r="C16" s="474"/>
      <c r="D16" s="474" t="s">
        <v>172</v>
      </c>
      <c r="E16" s="474"/>
      <c r="F16" s="474"/>
      <c r="G16" s="474"/>
      <c r="H16" s="454" t="s">
        <v>199</v>
      </c>
      <c r="I16" s="454" t="s">
        <v>229</v>
      </c>
      <c r="J16" s="454" t="s">
        <v>252</v>
      </c>
      <c r="K16" s="454" t="s">
        <v>230</v>
      </c>
      <c r="L16" s="454" t="s">
        <v>231</v>
      </c>
      <c r="M16" s="456" t="s">
        <v>232</v>
      </c>
    </row>
    <row r="17" spans="2:13" s="97" customFormat="1" ht="25.5" customHeight="1">
      <c r="B17" s="475"/>
      <c r="C17" s="475"/>
      <c r="D17" s="475"/>
      <c r="E17" s="475"/>
      <c r="F17" s="475"/>
      <c r="G17" s="475"/>
      <c r="H17" s="455"/>
      <c r="I17" s="455"/>
      <c r="J17" s="455"/>
      <c r="K17" s="455"/>
      <c r="L17" s="455"/>
      <c r="M17" s="457"/>
    </row>
    <row r="18" spans="2:13" s="97" customFormat="1" ht="15.75" customHeight="1">
      <c r="B18" s="470"/>
      <c r="C18" s="470"/>
      <c r="D18" s="448" t="s">
        <v>177</v>
      </c>
      <c r="E18" s="448"/>
      <c r="F18" s="448"/>
      <c r="G18" s="448"/>
      <c r="H18" s="182"/>
      <c r="I18" s="163"/>
      <c r="J18" s="164"/>
      <c r="K18" s="165"/>
      <c r="L18" s="165"/>
      <c r="M18" s="166"/>
    </row>
    <row r="19" spans="2:13" s="97" customFormat="1" ht="15.75" customHeight="1">
      <c r="B19" s="470"/>
      <c r="C19" s="470"/>
      <c r="D19" s="448" t="s">
        <v>180</v>
      </c>
      <c r="E19" s="448"/>
      <c r="F19" s="448"/>
      <c r="G19" s="448"/>
      <c r="H19" s="182"/>
      <c r="I19" s="163"/>
      <c r="J19" s="167"/>
      <c r="K19" s="168"/>
      <c r="L19" s="168"/>
      <c r="M19" s="169"/>
    </row>
    <row r="20" spans="2:13" s="97" customFormat="1" ht="15.75" customHeight="1">
      <c r="B20" s="470"/>
      <c r="C20" s="470"/>
      <c r="D20" s="448" t="s">
        <v>179</v>
      </c>
      <c r="E20" s="448"/>
      <c r="F20" s="448"/>
      <c r="G20" s="448"/>
      <c r="H20" s="182"/>
      <c r="I20" s="163"/>
      <c r="J20" s="167"/>
      <c r="K20" s="168"/>
      <c r="L20" s="168"/>
      <c r="M20" s="169"/>
    </row>
    <row r="21" spans="2:13" s="97" customFormat="1" ht="15.75" customHeight="1">
      <c r="B21" s="470"/>
      <c r="C21" s="470"/>
      <c r="D21" s="448" t="s">
        <v>181</v>
      </c>
      <c r="E21" s="448"/>
      <c r="F21" s="448"/>
      <c r="G21" s="448"/>
      <c r="H21" s="182"/>
      <c r="I21" s="163"/>
      <c r="J21" s="167"/>
      <c r="K21" s="168"/>
      <c r="L21" s="168"/>
      <c r="M21" s="169"/>
    </row>
    <row r="22" spans="2:13" s="97" customFormat="1" ht="15.75" customHeight="1">
      <c r="B22" s="470"/>
      <c r="C22" s="470"/>
      <c r="D22" s="448" t="s">
        <v>195</v>
      </c>
      <c r="E22" s="448"/>
      <c r="F22" s="448"/>
      <c r="G22" s="448"/>
      <c r="H22" s="182"/>
      <c r="I22" s="163"/>
      <c r="J22" s="167"/>
      <c r="K22" s="168"/>
      <c r="L22" s="168"/>
      <c r="M22" s="169"/>
    </row>
    <row r="23" spans="2:13" s="97" customFormat="1" ht="15.75" customHeight="1">
      <c r="B23" s="470"/>
      <c r="C23" s="470"/>
      <c r="D23" s="448" t="s">
        <v>182</v>
      </c>
      <c r="E23" s="448"/>
      <c r="F23" s="448"/>
      <c r="G23" s="448"/>
      <c r="H23" s="182"/>
      <c r="I23" s="163"/>
      <c r="J23" s="167"/>
      <c r="K23" s="168"/>
      <c r="L23" s="168"/>
      <c r="M23" s="169"/>
    </row>
    <row r="24" spans="2:13" s="97" customFormat="1" ht="15.75" customHeight="1">
      <c r="B24" s="470"/>
      <c r="C24" s="470"/>
      <c r="D24" s="448" t="s">
        <v>178</v>
      </c>
      <c r="E24" s="448"/>
      <c r="F24" s="448"/>
      <c r="G24" s="448"/>
      <c r="H24" s="182"/>
      <c r="I24" s="163"/>
      <c r="J24" s="167"/>
      <c r="K24" s="171"/>
      <c r="L24" s="168"/>
      <c r="M24" s="169"/>
    </row>
    <row r="25" spans="2:13" s="97" customFormat="1" ht="15.75" customHeight="1">
      <c r="B25" s="470"/>
      <c r="C25" s="470"/>
      <c r="D25" s="448" t="s">
        <v>189</v>
      </c>
      <c r="E25" s="448"/>
      <c r="F25" s="448"/>
      <c r="G25" s="448"/>
      <c r="H25" s="182"/>
      <c r="I25" s="178" t="s">
        <v>207</v>
      </c>
      <c r="J25" s="169"/>
      <c r="K25" s="163"/>
      <c r="L25" s="167"/>
      <c r="M25" s="169"/>
    </row>
    <row r="26" spans="2:13" s="97" customFormat="1" ht="15.75" customHeight="1">
      <c r="B26" s="470"/>
      <c r="C26" s="470"/>
      <c r="D26" s="448" t="s">
        <v>268</v>
      </c>
      <c r="E26" s="448"/>
      <c r="F26" s="448"/>
      <c r="G26" s="448"/>
      <c r="H26" s="182"/>
      <c r="I26" s="180" t="s">
        <v>207</v>
      </c>
      <c r="J26" s="172"/>
      <c r="K26" s="163"/>
      <c r="L26" s="167"/>
      <c r="M26" s="169"/>
    </row>
    <row r="27" spans="2:13" s="97" customFormat="1" ht="15.75" customHeight="1">
      <c r="B27" s="470"/>
      <c r="C27" s="470"/>
      <c r="D27" s="448" t="s">
        <v>190</v>
      </c>
      <c r="E27" s="448"/>
      <c r="F27" s="448"/>
      <c r="G27" s="448"/>
      <c r="H27" s="182"/>
      <c r="I27" s="179" t="s">
        <v>206</v>
      </c>
      <c r="J27" s="185"/>
      <c r="K27" s="164"/>
      <c r="L27" s="168"/>
      <c r="M27" s="169"/>
    </row>
    <row r="28" spans="2:13" s="97" customFormat="1" ht="15.75" customHeight="1">
      <c r="B28" s="470"/>
      <c r="C28" s="470"/>
      <c r="D28" s="448" t="s">
        <v>183</v>
      </c>
      <c r="E28" s="448"/>
      <c r="F28" s="448"/>
      <c r="G28" s="448"/>
      <c r="H28" s="182"/>
      <c r="I28" s="163"/>
      <c r="J28" s="164"/>
      <c r="K28" s="168"/>
      <c r="L28" s="171"/>
      <c r="M28" s="169"/>
    </row>
    <row r="29" spans="2:13" s="97" customFormat="1" ht="15.75" customHeight="1">
      <c r="B29" s="470"/>
      <c r="C29" s="470"/>
      <c r="D29" s="448" t="s">
        <v>184</v>
      </c>
      <c r="E29" s="448"/>
      <c r="F29" s="448"/>
      <c r="G29" s="448"/>
      <c r="H29" s="182"/>
      <c r="I29" s="178" t="s">
        <v>205</v>
      </c>
      <c r="J29" s="171"/>
      <c r="K29" s="169"/>
      <c r="L29" s="163"/>
      <c r="M29" s="173"/>
    </row>
    <row r="30" spans="2:13" s="97" customFormat="1" ht="15.75" customHeight="1">
      <c r="B30" s="470"/>
      <c r="C30" s="470"/>
      <c r="D30" s="448" t="s">
        <v>186</v>
      </c>
      <c r="E30" s="448"/>
      <c r="F30" s="448"/>
      <c r="G30" s="448"/>
      <c r="H30" s="182"/>
      <c r="I30" s="179" t="s">
        <v>206</v>
      </c>
      <c r="J30" s="185"/>
      <c r="K30" s="167"/>
      <c r="L30" s="165"/>
      <c r="M30" s="169"/>
    </row>
    <row r="31" spans="2:13" s="97" customFormat="1" ht="15.75" customHeight="1">
      <c r="B31" s="470"/>
      <c r="C31" s="470"/>
      <c r="D31" s="448" t="s">
        <v>187</v>
      </c>
      <c r="E31" s="448"/>
      <c r="F31" s="448"/>
      <c r="G31" s="448"/>
      <c r="H31" s="182"/>
      <c r="I31" s="179" t="s">
        <v>206</v>
      </c>
      <c r="J31" s="185"/>
      <c r="K31" s="167"/>
      <c r="L31" s="171"/>
      <c r="M31" s="169"/>
    </row>
    <row r="32" spans="2:13" s="97" customFormat="1" ht="15.75" customHeight="1">
      <c r="B32" s="470"/>
      <c r="C32" s="470"/>
      <c r="D32" s="448" t="s">
        <v>200</v>
      </c>
      <c r="E32" s="448"/>
      <c r="F32" s="448"/>
      <c r="G32" s="448"/>
      <c r="H32" s="182"/>
      <c r="I32" s="179" t="s">
        <v>206</v>
      </c>
      <c r="J32" s="185"/>
      <c r="K32" s="179" t="s">
        <v>202</v>
      </c>
      <c r="L32" s="163"/>
      <c r="M32" s="173"/>
    </row>
    <row r="33" spans="2:13" s="97" customFormat="1" ht="15.75" customHeight="1">
      <c r="B33" s="470"/>
      <c r="C33" s="470"/>
      <c r="D33" s="448" t="s">
        <v>185</v>
      </c>
      <c r="E33" s="448"/>
      <c r="F33" s="448"/>
      <c r="G33" s="448"/>
      <c r="H33" s="182"/>
      <c r="I33" s="179" t="s">
        <v>206</v>
      </c>
      <c r="J33" s="185"/>
      <c r="K33" s="167"/>
      <c r="L33" s="165"/>
      <c r="M33" s="169"/>
    </row>
    <row r="34" spans="2:13" s="97" customFormat="1" ht="15.75" customHeight="1">
      <c r="B34" s="470"/>
      <c r="C34" s="470"/>
      <c r="D34" s="448" t="s">
        <v>188</v>
      </c>
      <c r="E34" s="448"/>
      <c r="F34" s="448"/>
      <c r="G34" s="448"/>
      <c r="H34" s="182"/>
      <c r="I34" s="179" t="s">
        <v>206</v>
      </c>
      <c r="J34" s="185"/>
      <c r="K34" s="167"/>
      <c r="L34" s="168"/>
      <c r="M34" s="169"/>
    </row>
    <row r="35" spans="2:13" s="97" customFormat="1" ht="15.75" customHeight="1">
      <c r="B35" s="470"/>
      <c r="C35" s="470"/>
      <c r="D35" s="448" t="s">
        <v>193</v>
      </c>
      <c r="E35" s="448"/>
      <c r="F35" s="448"/>
      <c r="G35" s="448"/>
      <c r="H35" s="182"/>
      <c r="I35" s="179" t="s">
        <v>206</v>
      </c>
      <c r="J35" s="185"/>
      <c r="K35" s="167"/>
      <c r="L35" s="168"/>
      <c r="M35" s="169"/>
    </row>
    <row r="36" spans="2:13" s="97" customFormat="1" ht="15.75" customHeight="1">
      <c r="B36" s="470"/>
      <c r="C36" s="470"/>
      <c r="D36" s="448" t="s">
        <v>191</v>
      </c>
      <c r="E36" s="448"/>
      <c r="F36" s="448"/>
      <c r="G36" s="448"/>
      <c r="H36" s="182"/>
      <c r="I36" s="179" t="s">
        <v>206</v>
      </c>
      <c r="J36" s="185"/>
      <c r="K36" s="167"/>
      <c r="L36" s="168"/>
      <c r="M36" s="169"/>
    </row>
    <row r="37" spans="2:13" s="97" customFormat="1" ht="15.75" customHeight="1">
      <c r="B37" s="470"/>
      <c r="C37" s="470"/>
      <c r="D37" s="448" t="s">
        <v>194</v>
      </c>
      <c r="E37" s="448"/>
      <c r="F37" s="448"/>
      <c r="G37" s="448"/>
      <c r="H37" s="182"/>
      <c r="I37" s="179" t="s">
        <v>206</v>
      </c>
      <c r="J37" s="185"/>
      <c r="K37" s="167"/>
      <c r="L37" s="168"/>
      <c r="M37" s="172"/>
    </row>
    <row r="38" spans="2:13" s="97" customFormat="1" ht="15.75" customHeight="1">
      <c r="B38" s="470"/>
      <c r="C38" s="470"/>
      <c r="D38" s="448" t="s">
        <v>192</v>
      </c>
      <c r="E38" s="448"/>
      <c r="F38" s="448"/>
      <c r="G38" s="448"/>
      <c r="H38" s="182"/>
      <c r="I38" s="179" t="s">
        <v>206</v>
      </c>
      <c r="J38" s="185"/>
      <c r="K38" s="179" t="s">
        <v>207</v>
      </c>
      <c r="L38" s="169"/>
      <c r="M38" s="163"/>
    </row>
    <row r="39" spans="2:13" s="97" customFormat="1" ht="15.75" customHeight="1">
      <c r="B39" s="470"/>
      <c r="C39" s="470"/>
      <c r="D39" s="448" t="s">
        <v>173</v>
      </c>
      <c r="E39" s="448"/>
      <c r="F39" s="448"/>
      <c r="G39" s="448"/>
      <c r="H39" s="182"/>
      <c r="I39" s="167"/>
      <c r="J39" s="165"/>
      <c r="K39" s="168"/>
      <c r="L39" s="168"/>
      <c r="M39" s="166"/>
    </row>
    <row r="40" spans="2:13" s="97" customFormat="1" ht="15.75" customHeight="1">
      <c r="B40" s="470"/>
      <c r="C40" s="470"/>
      <c r="D40" s="448" t="s">
        <v>174</v>
      </c>
      <c r="E40" s="448"/>
      <c r="F40" s="448"/>
      <c r="G40" s="448"/>
      <c r="H40" s="182"/>
      <c r="I40" s="167"/>
      <c r="J40" s="168"/>
      <c r="K40" s="168"/>
      <c r="L40" s="168"/>
      <c r="M40" s="169"/>
    </row>
    <row r="41" spans="2:13" s="97" customFormat="1" ht="15.75" customHeight="1">
      <c r="B41" s="470"/>
      <c r="C41" s="470"/>
      <c r="D41" s="448" t="s">
        <v>175</v>
      </c>
      <c r="E41" s="448"/>
      <c r="F41" s="448"/>
      <c r="G41" s="448"/>
      <c r="H41" s="182"/>
      <c r="I41" s="167"/>
      <c r="J41" s="168"/>
      <c r="K41" s="168"/>
      <c r="L41" s="168"/>
      <c r="M41" s="169"/>
    </row>
    <row r="42" spans="2:13" s="97" customFormat="1" ht="15.75" customHeight="1">
      <c r="B42" s="470"/>
      <c r="C42" s="470"/>
      <c r="D42" s="448" t="s">
        <v>176</v>
      </c>
      <c r="E42" s="448"/>
      <c r="F42" s="448"/>
      <c r="G42" s="448"/>
      <c r="H42" s="182"/>
      <c r="I42" s="170"/>
      <c r="J42" s="171"/>
      <c r="K42" s="171"/>
      <c r="L42" s="171"/>
      <c r="M42" s="172"/>
    </row>
    <row r="43" spans="1:13" ht="15.75" customHeight="1">
      <c r="A43" s="4"/>
      <c r="B43" s="470"/>
      <c r="C43" s="470"/>
      <c r="D43" s="448" t="s">
        <v>201</v>
      </c>
      <c r="E43" s="448"/>
      <c r="F43" s="448"/>
      <c r="G43" s="448"/>
      <c r="H43" s="182"/>
      <c r="I43" s="163"/>
      <c r="J43" s="185"/>
      <c r="K43" s="163"/>
      <c r="L43" s="163"/>
      <c r="M43" s="163"/>
    </row>
    <row r="44" spans="1:13" ht="15.75" customHeight="1">
      <c r="A44" s="4"/>
      <c r="G44" s="124" t="s">
        <v>204</v>
      </c>
      <c r="H44" s="183">
        <f aca="true" t="shared" si="0" ref="H44:M44">SUM(H18:H43)</f>
        <v>0</v>
      </c>
      <c r="I44" s="184">
        <f t="shared" si="0"/>
        <v>0</v>
      </c>
      <c r="J44" s="186">
        <f t="shared" si="0"/>
        <v>0</v>
      </c>
      <c r="K44" s="186">
        <f t="shared" si="0"/>
        <v>0</v>
      </c>
      <c r="L44" s="186">
        <f t="shared" si="0"/>
        <v>0</v>
      </c>
      <c r="M44" s="186">
        <f t="shared" si="0"/>
        <v>0</v>
      </c>
    </row>
    <row r="45" spans="1:20" ht="18" customHeight="1">
      <c r="A45" s="118" t="s">
        <v>233</v>
      </c>
      <c r="B45" s="37"/>
      <c r="G45" s="292"/>
      <c r="K45" s="5"/>
      <c r="N45" s="6"/>
      <c r="T45" s="141"/>
    </row>
    <row r="46" spans="1:20" s="6" customFormat="1" ht="6" customHeight="1">
      <c r="A46"/>
      <c r="C46"/>
      <c r="F46"/>
      <c r="G46"/>
      <c r="H46" s="117"/>
      <c r="I46"/>
      <c r="J46"/>
      <c r="K46"/>
      <c r="L46"/>
      <c r="M46"/>
      <c r="N46"/>
      <c r="T46" s="141"/>
    </row>
    <row r="47" spans="1:20" s="6" customFormat="1" ht="14.25" customHeight="1">
      <c r="A47"/>
      <c r="B47" s="343"/>
      <c r="C47" s="303"/>
      <c r="D47" s="346"/>
      <c r="E47" s="347" t="s">
        <v>253</v>
      </c>
      <c r="F47" s="49"/>
      <c r="G47" s="50"/>
      <c r="H47" s="117"/>
      <c r="I47" s="117"/>
      <c r="J47" s="117"/>
      <c r="K47" s="117"/>
      <c r="L47" s="117"/>
      <c r="M47"/>
      <c r="N47"/>
      <c r="T47" s="141">
        <v>1.6800000000000002</v>
      </c>
    </row>
    <row r="48" spans="1:20" s="6" customFormat="1" ht="14.25" customHeight="1">
      <c r="A48"/>
      <c r="B48" s="343"/>
      <c r="C48" s="348"/>
      <c r="D48" s="344"/>
      <c r="E48" s="345" t="s">
        <v>254</v>
      </c>
      <c r="F48" s="49"/>
      <c r="G48" s="50"/>
      <c r="H48" s="117"/>
      <c r="I48" s="117"/>
      <c r="J48" s="117"/>
      <c r="K48" s="117"/>
      <c r="L48" s="117"/>
      <c r="M48"/>
      <c r="N48"/>
      <c r="T48" s="141">
        <v>1.67</v>
      </c>
    </row>
    <row r="49" spans="2:20" ht="12.75">
      <c r="B49" s="5"/>
      <c r="C49" s="348"/>
      <c r="D49" s="5"/>
      <c r="E49" s="333" t="s">
        <v>164</v>
      </c>
      <c r="F49" s="49"/>
      <c r="G49" s="50"/>
      <c r="I49" s="6"/>
      <c r="T49" s="141">
        <v>1.65</v>
      </c>
    </row>
    <row r="50" spans="2:20" ht="12.75">
      <c r="B50" s="344"/>
      <c r="C50" s="290"/>
      <c r="D50" s="115"/>
      <c r="E50" s="349" t="s">
        <v>60</v>
      </c>
      <c r="F50" s="339"/>
      <c r="G50" s="340"/>
      <c r="H50" s="341"/>
      <c r="I50" s="342"/>
      <c r="T50" s="141">
        <v>1.6400000000000001</v>
      </c>
    </row>
    <row r="51" spans="1:12" ht="18" customHeight="1">
      <c r="A51" s="118"/>
      <c r="C51" s="108"/>
      <c r="D51" s="108"/>
      <c r="E51" s="108"/>
      <c r="F51" s="109" t="s">
        <v>103</v>
      </c>
      <c r="G51" s="110" t="s">
        <v>104</v>
      </c>
      <c r="H51" s="111"/>
      <c r="I51" s="111"/>
      <c r="J51" s="111"/>
      <c r="K51" s="111"/>
      <c r="L51" s="140"/>
    </row>
    <row r="52" spans="1:14" ht="18" customHeight="1">
      <c r="A52" s="118"/>
      <c r="C52" s="322"/>
      <c r="D52" s="322"/>
      <c r="E52" s="322"/>
      <c r="F52" s="106"/>
      <c r="G52" s="323"/>
      <c r="H52" s="324"/>
      <c r="I52" s="324"/>
      <c r="J52" s="324"/>
      <c r="K52" s="324"/>
      <c r="L52" s="140"/>
      <c r="M52" s="376" t="s">
        <v>269</v>
      </c>
      <c r="N52" s="377"/>
    </row>
    <row r="53" spans="1:14" ht="15.75" customHeight="1">
      <c r="A53" s="118"/>
      <c r="C53" s="322"/>
      <c r="D53" s="322"/>
      <c r="E53" s="322"/>
      <c r="F53" s="106"/>
      <c r="G53" s="323"/>
      <c r="H53" s="324"/>
      <c r="I53" s="324"/>
      <c r="J53" s="324"/>
      <c r="K53" s="324"/>
      <c r="L53" s="140"/>
      <c r="M53" s="356" t="s">
        <v>300</v>
      </c>
      <c r="N53" s="357"/>
    </row>
    <row r="54" ht="18" customHeight="1">
      <c r="A54" s="118" t="s">
        <v>234</v>
      </c>
    </row>
    <row r="55" spans="2:14" s="119" customFormat="1" ht="15.75" customHeight="1">
      <c r="B55" s="195"/>
      <c r="C55" s="196"/>
      <c r="D55" s="197"/>
      <c r="E55" s="198"/>
      <c r="F55" s="199"/>
      <c r="G55" s="200"/>
      <c r="H55" s="201" t="s">
        <v>110</v>
      </c>
      <c r="I55" s="201"/>
      <c r="J55" s="200"/>
      <c r="K55" s="202"/>
      <c r="L55" s="203" t="s">
        <v>2</v>
      </c>
      <c r="M55" s="204"/>
      <c r="N55" s="205"/>
    </row>
    <row r="56" spans="2:14" s="119" customFormat="1" ht="15.75" customHeight="1">
      <c r="B56" s="209" t="s">
        <v>3</v>
      </c>
      <c r="C56" s="161" t="s">
        <v>4</v>
      </c>
      <c r="D56" s="403" t="s">
        <v>5</v>
      </c>
      <c r="E56" s="441"/>
      <c r="F56" s="460" t="s">
        <v>85</v>
      </c>
      <c r="G56" s="441"/>
      <c r="H56" s="462"/>
      <c r="I56" s="403" t="s">
        <v>7</v>
      </c>
      <c r="J56" s="441"/>
      <c r="K56" s="460" t="s">
        <v>84</v>
      </c>
      <c r="L56" s="441"/>
      <c r="M56" s="461"/>
      <c r="N56" s="210"/>
    </row>
    <row r="57" spans="2:20" s="119" customFormat="1" ht="15.75" customHeight="1">
      <c r="B57" s="211" t="s">
        <v>8</v>
      </c>
      <c r="C57" s="162"/>
      <c r="D57" s="162" t="s">
        <v>9</v>
      </c>
      <c r="E57" s="212" t="s">
        <v>10</v>
      </c>
      <c r="F57" s="213" t="s">
        <v>11</v>
      </c>
      <c r="G57" s="214" t="s">
        <v>12</v>
      </c>
      <c r="H57" s="162" t="s">
        <v>13</v>
      </c>
      <c r="I57" s="162" t="s">
        <v>14</v>
      </c>
      <c r="J57" s="212" t="s">
        <v>15</v>
      </c>
      <c r="K57" s="215" t="s">
        <v>11</v>
      </c>
      <c r="L57" s="216" t="s">
        <v>12</v>
      </c>
      <c r="M57" s="217" t="s">
        <v>114</v>
      </c>
      <c r="N57" s="218"/>
      <c r="Q57" s="384" t="s">
        <v>144</v>
      </c>
      <c r="R57" s="384"/>
      <c r="T57" s="304" t="s">
        <v>2</v>
      </c>
    </row>
    <row r="58" spans="2:20" s="119" customFormat="1" ht="18" customHeight="1">
      <c r="B58" s="219" t="s">
        <v>160</v>
      </c>
      <c r="C58" s="279" t="s">
        <v>212</v>
      </c>
      <c r="D58" s="221"/>
      <c r="E58" s="222">
        <v>100</v>
      </c>
      <c r="F58" s="223"/>
      <c r="G58" s="221">
        <v>570</v>
      </c>
      <c r="H58" s="224">
        <f aca="true" t="shared" si="1" ref="H58:H64">(D58*F58)+(E58*G58)</f>
        <v>57000</v>
      </c>
      <c r="I58" s="225"/>
      <c r="J58" s="226"/>
      <c r="K58" s="223"/>
      <c r="L58" s="227">
        <f>1.3*235</f>
        <v>305.5</v>
      </c>
      <c r="M58" s="228">
        <f aca="true" t="shared" si="2" ref="M58:M64">(D58*K58)+(E58*L58)</f>
        <v>30550</v>
      </c>
      <c r="N58" s="229"/>
      <c r="Q58" s="230" t="s">
        <v>105</v>
      </c>
      <c r="R58" s="230" t="s">
        <v>106</v>
      </c>
      <c r="T58" s="304" t="s">
        <v>145</v>
      </c>
    </row>
    <row r="59" spans="2:20" s="119" customFormat="1" ht="18" customHeight="1">
      <c r="B59" s="219" t="s">
        <v>159</v>
      </c>
      <c r="C59" s="279" t="s">
        <v>211</v>
      </c>
      <c r="D59" s="221"/>
      <c r="E59" s="222">
        <v>100</v>
      </c>
      <c r="F59" s="223"/>
      <c r="G59" s="221">
        <v>440</v>
      </c>
      <c r="H59" s="224">
        <f t="shared" si="1"/>
        <v>44000</v>
      </c>
      <c r="I59" s="225"/>
      <c r="J59" s="226"/>
      <c r="K59" s="223"/>
      <c r="L59" s="227">
        <f>1*235</f>
        <v>235</v>
      </c>
      <c r="M59" s="228">
        <f t="shared" si="2"/>
        <v>23500</v>
      </c>
      <c r="N59" s="231"/>
      <c r="Q59" s="232"/>
      <c r="R59" s="233">
        <v>2</v>
      </c>
      <c r="T59" s="305"/>
    </row>
    <row r="60" spans="2:20" s="119" customFormat="1" ht="18" customHeight="1">
      <c r="B60" s="219" t="s">
        <v>208</v>
      </c>
      <c r="C60" s="279" t="s">
        <v>213</v>
      </c>
      <c r="D60" s="221"/>
      <c r="E60" s="222">
        <v>100</v>
      </c>
      <c r="F60" s="223"/>
      <c r="G60" s="221">
        <v>400</v>
      </c>
      <c r="H60" s="224">
        <f t="shared" si="1"/>
        <v>40000</v>
      </c>
      <c r="I60" s="225"/>
      <c r="J60" s="226"/>
      <c r="K60" s="223"/>
      <c r="L60" s="227">
        <f>0.9*235</f>
        <v>211.5</v>
      </c>
      <c r="M60" s="228">
        <f t="shared" si="2"/>
        <v>21150</v>
      </c>
      <c r="N60" s="231"/>
      <c r="Q60" s="234">
        <v>2</v>
      </c>
      <c r="R60" s="233"/>
      <c r="T60" s="306">
        <v>3</v>
      </c>
    </row>
    <row r="61" spans="2:20" s="119" customFormat="1" ht="18" customHeight="1">
      <c r="B61" s="219" t="s">
        <v>209</v>
      </c>
      <c r="C61" s="279" t="s">
        <v>214</v>
      </c>
      <c r="D61" s="221"/>
      <c r="E61" s="222">
        <v>100</v>
      </c>
      <c r="F61" s="223"/>
      <c r="G61" s="221">
        <v>310</v>
      </c>
      <c r="H61" s="224">
        <f t="shared" si="1"/>
        <v>31000</v>
      </c>
      <c r="I61" s="225"/>
      <c r="J61" s="226"/>
      <c r="K61" s="223"/>
      <c r="L61" s="227">
        <f>0.7*235</f>
        <v>164.5</v>
      </c>
      <c r="M61" s="228">
        <f t="shared" si="2"/>
        <v>16450</v>
      </c>
      <c r="N61" s="231"/>
      <c r="Q61" s="232">
        <v>2.5</v>
      </c>
      <c r="R61" s="233"/>
      <c r="T61" s="306">
        <v>2.87</v>
      </c>
    </row>
    <row r="62" spans="2:20" s="119" customFormat="1" ht="18" customHeight="1">
      <c r="B62" s="219" t="s">
        <v>210</v>
      </c>
      <c r="C62" s="279" t="s">
        <v>161</v>
      </c>
      <c r="D62" s="221">
        <v>5</v>
      </c>
      <c r="E62" s="222"/>
      <c r="F62" s="223">
        <v>2200</v>
      </c>
      <c r="G62" s="221"/>
      <c r="H62" s="224">
        <f t="shared" si="1"/>
        <v>11000</v>
      </c>
      <c r="I62" s="225"/>
      <c r="J62" s="226"/>
      <c r="K62" s="223">
        <v>1700</v>
      </c>
      <c r="L62" s="227"/>
      <c r="M62" s="228">
        <f t="shared" si="2"/>
        <v>8500</v>
      </c>
      <c r="N62" s="231"/>
      <c r="Q62" s="234">
        <v>3</v>
      </c>
      <c r="R62" s="233"/>
      <c r="T62" s="306">
        <f aca="true" t="shared" si="3" ref="T62:T86">+T61-0.01</f>
        <v>2.8600000000000003</v>
      </c>
    </row>
    <row r="63" spans="2:20" s="119" customFormat="1" ht="25.5" customHeight="1">
      <c r="B63" s="219" t="s">
        <v>216</v>
      </c>
      <c r="C63" s="279" t="s">
        <v>224</v>
      </c>
      <c r="D63" s="221">
        <v>10</v>
      </c>
      <c r="E63" s="222"/>
      <c r="F63" s="223">
        <v>550</v>
      </c>
      <c r="G63" s="221"/>
      <c r="H63" s="224">
        <f t="shared" si="1"/>
        <v>5500</v>
      </c>
      <c r="I63" s="225"/>
      <c r="J63" s="226"/>
      <c r="K63" s="223">
        <v>1700</v>
      </c>
      <c r="L63" s="227"/>
      <c r="M63" s="228">
        <f t="shared" si="2"/>
        <v>17000</v>
      </c>
      <c r="N63" s="231"/>
      <c r="Q63" s="232"/>
      <c r="R63" s="233"/>
      <c r="T63" s="306">
        <f t="shared" si="3"/>
        <v>2.8500000000000005</v>
      </c>
    </row>
    <row r="64" spans="2:20" s="119" customFormat="1" ht="18" customHeight="1">
      <c r="B64" s="275" t="s">
        <v>217</v>
      </c>
      <c r="C64" s="280" t="s">
        <v>185</v>
      </c>
      <c r="D64" s="235">
        <v>10</v>
      </c>
      <c r="E64" s="236"/>
      <c r="F64" s="237">
        <v>2200</v>
      </c>
      <c r="G64" s="235"/>
      <c r="H64" s="238">
        <f t="shared" si="1"/>
        <v>22000</v>
      </c>
      <c r="I64" s="239"/>
      <c r="J64" s="240"/>
      <c r="K64" s="223">
        <v>1700</v>
      </c>
      <c r="L64" s="241"/>
      <c r="M64" s="242">
        <f t="shared" si="2"/>
        <v>17000</v>
      </c>
      <c r="N64" s="231"/>
      <c r="Q64" s="243"/>
      <c r="R64" s="233"/>
      <c r="T64" s="306">
        <f t="shared" si="3"/>
        <v>2.8400000000000007</v>
      </c>
    </row>
    <row r="65" spans="2:20" ht="15.75" customHeight="1">
      <c r="B65" s="2"/>
      <c r="C65" s="2"/>
      <c r="D65" s="2"/>
      <c r="E65" s="116"/>
      <c r="F65" s="244"/>
      <c r="G65" s="245"/>
      <c r="H65" s="276"/>
      <c r="I65" s="246">
        <v>2.5</v>
      </c>
      <c r="J65" s="247">
        <v>2</v>
      </c>
      <c r="K65" s="146"/>
      <c r="L65" s="130" t="s">
        <v>107</v>
      </c>
      <c r="M65" s="248">
        <f>SUM(M58:M64)</f>
        <v>134150</v>
      </c>
      <c r="N65" s="158"/>
      <c r="R65" s="112"/>
      <c r="T65" s="306">
        <f t="shared" si="3"/>
        <v>2.830000000000001</v>
      </c>
    </row>
    <row r="66" spans="2:20" ht="15.75" customHeight="1">
      <c r="B66" s="2"/>
      <c r="C66" s="2"/>
      <c r="D66" s="2"/>
      <c r="E66" s="30"/>
      <c r="F66" s="249"/>
      <c r="G66" s="130" t="s">
        <v>16</v>
      </c>
      <c r="H66" s="250">
        <f>SUM(H58:H64)</f>
        <v>210500</v>
      </c>
      <c r="I66" s="250">
        <f>+I65*H66</f>
        <v>526250</v>
      </c>
      <c r="J66" s="248">
        <f>+I66*J65</f>
        <v>1052500</v>
      </c>
      <c r="K66" s="146"/>
      <c r="L66" s="130" t="s">
        <v>108</v>
      </c>
      <c r="M66" s="251">
        <f>M65/1440</f>
        <v>93.15972222222223</v>
      </c>
      <c r="N66" s="159"/>
      <c r="R66" s="112"/>
      <c r="T66" s="306">
        <f t="shared" si="3"/>
        <v>2.820000000000001</v>
      </c>
    </row>
    <row r="67" spans="5:20" ht="15.75" customHeight="1">
      <c r="E67" s="5"/>
      <c r="F67" s="252"/>
      <c r="G67" s="187" t="s">
        <v>17</v>
      </c>
      <c r="H67" s="253">
        <f>H66/1440</f>
        <v>146.18055555555554</v>
      </c>
      <c r="I67" s="253">
        <f>I66/1440</f>
        <v>365.4513888888889</v>
      </c>
      <c r="J67" s="251">
        <f>J66/1440</f>
        <v>730.9027777777778</v>
      </c>
      <c r="K67" s="146"/>
      <c r="L67" s="130" t="s">
        <v>299</v>
      </c>
      <c r="M67" s="354">
        <f>+M65/1000000</f>
        <v>0.13415</v>
      </c>
      <c r="N67" s="335"/>
      <c r="R67" s="113"/>
      <c r="T67" s="306">
        <f t="shared" si="3"/>
        <v>2.8100000000000014</v>
      </c>
    </row>
    <row r="68" spans="5:20" ht="15.75" customHeight="1">
      <c r="E68" s="5"/>
      <c r="F68" s="146"/>
      <c r="G68" s="130"/>
      <c r="H68" s="351"/>
      <c r="I68" s="351"/>
      <c r="J68" s="353"/>
      <c r="K68" s="146"/>
      <c r="L68" s="130" t="s">
        <v>143</v>
      </c>
      <c r="M68" s="355">
        <f>IF((2.13*(M67^-0.13))&gt;=2.87,2.87,IF((2.13*(M67^-0.13))&lt;=1.5,1.5,(2.13*(M67^-0.13))))</f>
        <v>2.7656219627412444</v>
      </c>
      <c r="N68" s="335"/>
      <c r="R68" s="352"/>
      <c r="T68" s="306">
        <f t="shared" si="3"/>
        <v>2.8000000000000016</v>
      </c>
    </row>
    <row r="69" spans="6:20" ht="15.75" customHeight="1">
      <c r="F69" s="119"/>
      <c r="G69" s="119"/>
      <c r="H69" s="119"/>
      <c r="I69" s="119"/>
      <c r="J69" s="146"/>
      <c r="K69" s="252"/>
      <c r="L69" s="254" t="s">
        <v>109</v>
      </c>
      <c r="M69" s="255">
        <f>+M68*M65</f>
        <v>371008.1863017379</v>
      </c>
      <c r="N69" s="154"/>
      <c r="T69" s="306">
        <f t="shared" si="3"/>
        <v>2.790000000000002</v>
      </c>
    </row>
    <row r="70" spans="6:20" ht="15.75" customHeight="1">
      <c r="F70" s="119"/>
      <c r="G70" s="119"/>
      <c r="H70" s="119"/>
      <c r="I70" s="119"/>
      <c r="J70" s="256"/>
      <c r="K70" s="252"/>
      <c r="L70" s="254" t="s">
        <v>115</v>
      </c>
      <c r="M70" s="251">
        <f>M66*M68</f>
        <v>257.6445738206514</v>
      </c>
      <c r="N70" s="154"/>
      <c r="T70" s="306">
        <f t="shared" si="3"/>
        <v>2.780000000000002</v>
      </c>
    </row>
    <row r="71" spans="2:20" s="119" customFormat="1" ht="18" customHeight="1">
      <c r="B71" s="206" t="s">
        <v>38</v>
      </c>
      <c r="C71" s="207"/>
      <c r="D71" s="207"/>
      <c r="E71" s="208"/>
      <c r="F71" s="403" t="s">
        <v>113</v>
      </c>
      <c r="G71" s="404"/>
      <c r="H71" s="404"/>
      <c r="I71" s="404"/>
      <c r="J71" s="404"/>
      <c r="K71" s="429" t="s">
        <v>304</v>
      </c>
      <c r="L71" s="430"/>
      <c r="M71" s="431"/>
      <c r="N71" s="153"/>
      <c r="T71" s="306">
        <f t="shared" si="3"/>
        <v>2.7700000000000022</v>
      </c>
    </row>
    <row r="72" spans="2:20" s="119" customFormat="1" ht="18" customHeight="1">
      <c r="B72" s="161" t="s">
        <v>3</v>
      </c>
      <c r="C72" s="161" t="s">
        <v>4</v>
      </c>
      <c r="D72" s="257" t="s">
        <v>5</v>
      </c>
      <c r="E72" s="257"/>
      <c r="F72" s="257" t="s">
        <v>6</v>
      </c>
      <c r="G72" s="258"/>
      <c r="H72" s="258"/>
      <c r="I72" s="403" t="s">
        <v>7</v>
      </c>
      <c r="J72" s="413"/>
      <c r="K72" s="432"/>
      <c r="L72" s="433"/>
      <c r="M72" s="434"/>
      <c r="N72" s="153"/>
      <c r="T72" s="306">
        <f t="shared" si="3"/>
        <v>2.7600000000000025</v>
      </c>
    </row>
    <row r="73" spans="2:20" s="119" customFormat="1" ht="18" customHeight="1">
      <c r="B73" s="162" t="s">
        <v>8</v>
      </c>
      <c r="C73" s="162"/>
      <c r="D73" s="162" t="s">
        <v>9</v>
      </c>
      <c r="E73" s="162" t="s">
        <v>10</v>
      </c>
      <c r="F73" s="259" t="s">
        <v>11</v>
      </c>
      <c r="G73" s="214" t="s">
        <v>12</v>
      </c>
      <c r="H73" s="162" t="s">
        <v>13</v>
      </c>
      <c r="I73" s="162" t="s">
        <v>14</v>
      </c>
      <c r="J73" s="212" t="s">
        <v>15</v>
      </c>
      <c r="K73" s="432"/>
      <c r="L73" s="433"/>
      <c r="M73" s="434"/>
      <c r="N73" s="153"/>
      <c r="T73" s="306">
        <f t="shared" si="3"/>
        <v>2.7500000000000027</v>
      </c>
    </row>
    <row r="74" spans="2:20" s="119" customFormat="1" ht="18" customHeight="1">
      <c r="B74" s="220" t="s">
        <v>217</v>
      </c>
      <c r="C74" s="220" t="s">
        <v>203</v>
      </c>
      <c r="D74" s="221">
        <v>10</v>
      </c>
      <c r="E74" s="260"/>
      <c r="F74" s="223">
        <v>2200</v>
      </c>
      <c r="G74" s="260"/>
      <c r="H74" s="224">
        <f>(D74*F74)+(E74*G74)</f>
        <v>22000</v>
      </c>
      <c r="I74" s="414">
        <v>2.5</v>
      </c>
      <c r="J74" s="261"/>
      <c r="K74" s="432"/>
      <c r="L74" s="433"/>
      <c r="M74" s="434"/>
      <c r="N74" s="153"/>
      <c r="T74" s="306">
        <f t="shared" si="3"/>
        <v>2.740000000000003</v>
      </c>
    </row>
    <row r="75" spans="2:20" s="119" customFormat="1" ht="18" customHeight="1">
      <c r="B75" s="235"/>
      <c r="C75" s="235"/>
      <c r="D75" s="235"/>
      <c r="E75" s="262"/>
      <c r="F75" s="223"/>
      <c r="G75" s="262"/>
      <c r="H75" s="238">
        <f>(D75*F75)+(E75*G75)</f>
        <v>0</v>
      </c>
      <c r="I75" s="415"/>
      <c r="J75" s="263"/>
      <c r="K75" s="432"/>
      <c r="L75" s="433"/>
      <c r="M75" s="434"/>
      <c r="N75" s="205"/>
      <c r="T75" s="306">
        <f t="shared" si="3"/>
        <v>2.730000000000003</v>
      </c>
    </row>
    <row r="76" spans="2:20" s="119" customFormat="1" ht="15.75" customHeight="1">
      <c r="B76" s="97"/>
      <c r="C76" s="97"/>
      <c r="D76" s="97"/>
      <c r="E76" s="97"/>
      <c r="F76" s="97"/>
      <c r="G76" s="127" t="s">
        <v>16</v>
      </c>
      <c r="H76" s="264">
        <f>SUM(H74:H75)</f>
        <v>22000</v>
      </c>
      <c r="I76" s="250">
        <f>+I74*H76</f>
        <v>55000</v>
      </c>
      <c r="J76" s="265"/>
      <c r="K76" s="432"/>
      <c r="L76" s="433"/>
      <c r="M76" s="434"/>
      <c r="N76" s="205"/>
      <c r="T76" s="306">
        <f t="shared" si="3"/>
        <v>2.7200000000000033</v>
      </c>
    </row>
    <row r="77" spans="2:20" s="119" customFormat="1" ht="15.75" customHeight="1" thickBot="1">
      <c r="B77" s="97"/>
      <c r="C77" s="97"/>
      <c r="D77" s="97"/>
      <c r="E77" s="97"/>
      <c r="F77" s="97"/>
      <c r="G77" s="127" t="s">
        <v>17</v>
      </c>
      <c r="H77" s="264">
        <f>H76/1440</f>
        <v>15.277777777777779</v>
      </c>
      <c r="I77" s="264">
        <f>I76/1440</f>
        <v>38.19444444444444</v>
      </c>
      <c r="J77" s="265"/>
      <c r="K77" s="435"/>
      <c r="L77" s="436"/>
      <c r="M77" s="437"/>
      <c r="N77" s="266"/>
      <c r="T77" s="306">
        <f t="shared" si="3"/>
        <v>2.7100000000000035</v>
      </c>
    </row>
    <row r="78" spans="1:20" ht="15.75" customHeight="1" thickTop="1">
      <c r="A78" s="4"/>
      <c r="K78" s="155"/>
      <c r="L78" s="155"/>
      <c r="M78" s="155"/>
      <c r="T78" s="306">
        <f t="shared" si="3"/>
        <v>2.7000000000000037</v>
      </c>
    </row>
    <row r="79" spans="1:20" ht="19.5" customHeight="1">
      <c r="A79" s="118" t="s">
        <v>235</v>
      </c>
      <c r="K79" s="16"/>
      <c r="L79" s="16"/>
      <c r="M79" s="16"/>
      <c r="T79" s="306">
        <f t="shared" si="3"/>
        <v>2.690000000000004</v>
      </c>
    </row>
    <row r="80" spans="3:20" s="119" customFormat="1" ht="18" customHeight="1">
      <c r="C80" s="120" t="s">
        <v>295</v>
      </c>
      <c r="D80" s="268"/>
      <c r="E80" s="268"/>
      <c r="T80" s="306">
        <f t="shared" si="3"/>
        <v>2.680000000000004</v>
      </c>
    </row>
    <row r="81" spans="3:20" s="119" customFormat="1" ht="18" customHeight="1">
      <c r="C81" s="120" t="s">
        <v>290</v>
      </c>
      <c r="D81" s="268"/>
      <c r="E81" s="268"/>
      <c r="F81" s="269"/>
      <c r="L81" s="267"/>
      <c r="M81" s="267"/>
      <c r="T81" s="306">
        <f t="shared" si="3"/>
        <v>2.6700000000000044</v>
      </c>
    </row>
    <row r="82" spans="3:20" s="119" customFormat="1" ht="18" customHeight="1">
      <c r="C82" s="120" t="s">
        <v>296</v>
      </c>
      <c r="D82" s="268"/>
      <c r="E82" s="268"/>
      <c r="F82" s="181" t="s">
        <v>146</v>
      </c>
      <c r="G82" s="271"/>
      <c r="H82" s="272"/>
      <c r="N82" s="267"/>
      <c r="P82" s="270"/>
      <c r="T82" s="306">
        <f t="shared" si="3"/>
        <v>2.6600000000000046</v>
      </c>
    </row>
    <row r="83" spans="3:20" s="119" customFormat="1" ht="18" customHeight="1">
      <c r="C83" s="108"/>
      <c r="D83" s="108"/>
      <c r="E83" s="108"/>
      <c r="F83" s="109" t="s">
        <v>103</v>
      </c>
      <c r="G83" s="110" t="s">
        <v>104</v>
      </c>
      <c r="H83" s="111"/>
      <c r="I83" s="111"/>
      <c r="J83" s="111"/>
      <c r="K83" s="111"/>
      <c r="L83"/>
      <c r="P83" s="135"/>
      <c r="T83" s="306">
        <f t="shared" si="3"/>
        <v>2.650000000000005</v>
      </c>
    </row>
    <row r="84" spans="3:20" s="119" customFormat="1" ht="18" customHeight="1">
      <c r="C84" s="322"/>
      <c r="D84" s="322"/>
      <c r="E84" s="322"/>
      <c r="F84" s="106"/>
      <c r="G84" s="323"/>
      <c r="H84" s="324"/>
      <c r="I84" s="324"/>
      <c r="J84" s="324"/>
      <c r="K84" s="324"/>
      <c r="L84"/>
      <c r="M84" s="376" t="s">
        <v>269</v>
      </c>
      <c r="N84" s="377"/>
      <c r="P84" s="135"/>
      <c r="T84" s="306">
        <f t="shared" si="3"/>
        <v>2.640000000000005</v>
      </c>
    </row>
    <row r="85" spans="3:20" s="119" customFormat="1" ht="15.75" customHeight="1">
      <c r="C85" s="322"/>
      <c r="D85" s="322"/>
      <c r="E85" s="322"/>
      <c r="F85" s="106"/>
      <c r="G85" s="323"/>
      <c r="H85" s="324"/>
      <c r="I85" s="324"/>
      <c r="J85" s="324"/>
      <c r="K85" s="324"/>
      <c r="L85"/>
      <c r="M85" s="356" t="s">
        <v>300</v>
      </c>
      <c r="N85" s="357"/>
      <c r="P85" s="135"/>
      <c r="T85" s="306">
        <f t="shared" si="3"/>
        <v>2.6300000000000052</v>
      </c>
    </row>
    <row r="86" spans="1:20" s="119" customFormat="1" ht="18" customHeight="1" thickBot="1">
      <c r="A86" s="118" t="s">
        <v>236</v>
      </c>
      <c r="B86" s="118"/>
      <c r="D86" s="273"/>
      <c r="T86" s="306">
        <f t="shared" si="3"/>
        <v>2.6200000000000054</v>
      </c>
    </row>
    <row r="87" spans="2:20" s="119" customFormat="1" ht="18" customHeight="1">
      <c r="B87" s="127" t="s">
        <v>44</v>
      </c>
      <c r="C87" s="274" t="s">
        <v>218</v>
      </c>
      <c r="D87" s="119" t="s">
        <v>45</v>
      </c>
      <c r="E87" s="416" t="s">
        <v>116</v>
      </c>
      <c r="F87" s="417"/>
      <c r="G87" s="417"/>
      <c r="H87" s="418"/>
      <c r="I87" s="297"/>
      <c r="J87" s="198"/>
      <c r="K87" s="271"/>
      <c r="L87" s="272"/>
      <c r="N87" s="269"/>
      <c r="T87" s="306">
        <f aca="true" t="shared" si="4" ref="T87:T93">+T86-0.01</f>
        <v>2.6100000000000056</v>
      </c>
    </row>
    <row r="88" spans="2:20" ht="42" customHeight="1">
      <c r="B88" s="127" t="s">
        <v>46</v>
      </c>
      <c r="C88" s="393" t="s">
        <v>294</v>
      </c>
      <c r="D88" s="394"/>
      <c r="E88" s="394"/>
      <c r="F88" s="394"/>
      <c r="G88" s="394"/>
      <c r="H88" s="394"/>
      <c r="I88" s="394"/>
      <c r="J88" s="394"/>
      <c r="K88" s="394"/>
      <c r="L88" s="394"/>
      <c r="M88" s="395"/>
      <c r="N88" s="35"/>
      <c r="T88" s="306">
        <f t="shared" si="4"/>
        <v>2.600000000000006</v>
      </c>
    </row>
    <row r="89" spans="1:20" ht="12.75">
      <c r="A89" s="4"/>
      <c r="C89" s="5"/>
      <c r="D89" s="5"/>
      <c r="E89" s="5"/>
      <c r="F89" s="5"/>
      <c r="G89" s="5"/>
      <c r="H89" s="5"/>
      <c r="I89" s="5"/>
      <c r="J89" s="5"/>
      <c r="K89" s="5"/>
      <c r="L89" s="5"/>
      <c r="M89" s="5"/>
      <c r="N89" s="26"/>
      <c r="T89" s="306">
        <f t="shared" si="4"/>
        <v>2.590000000000006</v>
      </c>
    </row>
    <row r="90" spans="1:20" ht="12.75">
      <c r="A90" s="4"/>
      <c r="C90" s="5"/>
      <c r="D90" s="5"/>
      <c r="E90" s="5"/>
      <c r="F90" s="5"/>
      <c r="G90" s="5"/>
      <c r="H90" s="5"/>
      <c r="I90" s="5"/>
      <c r="J90" s="5"/>
      <c r="K90" s="5"/>
      <c r="L90" s="5"/>
      <c r="M90" s="5"/>
      <c r="N90" s="26"/>
      <c r="T90" s="306">
        <f t="shared" si="4"/>
        <v>2.5800000000000063</v>
      </c>
    </row>
    <row r="91" spans="1:20" ht="18" customHeight="1">
      <c r="A91" s="188" t="s">
        <v>237</v>
      </c>
      <c r="B91" s="119"/>
      <c r="C91" s="119"/>
      <c r="D91" s="295"/>
      <c r="E91" s="119"/>
      <c r="F91" s="119"/>
      <c r="G91" s="296"/>
      <c r="H91" s="119"/>
      <c r="I91" s="119"/>
      <c r="J91" s="119"/>
      <c r="K91" s="119"/>
      <c r="L91" s="119"/>
      <c r="M91" s="119"/>
      <c r="N91" s="119"/>
      <c r="T91" s="306">
        <f t="shared" si="4"/>
        <v>2.5700000000000065</v>
      </c>
    </row>
    <row r="92" spans="1:20" ht="15.75" customHeight="1">
      <c r="A92" s="119"/>
      <c r="B92" s="188"/>
      <c r="C92" s="119"/>
      <c r="D92" s="119"/>
      <c r="E92" s="119"/>
      <c r="F92" s="489" t="s">
        <v>292</v>
      </c>
      <c r="G92" s="297"/>
      <c r="H92" s="198"/>
      <c r="I92" s="198"/>
      <c r="J92" s="198"/>
      <c r="K92" s="272"/>
      <c r="L92" s="119"/>
      <c r="M92" s="119"/>
      <c r="N92" s="119"/>
      <c r="T92" s="306">
        <f t="shared" si="4"/>
        <v>2.5600000000000067</v>
      </c>
    </row>
    <row r="93" spans="1:20" ht="15.75" customHeight="1">
      <c r="A93" s="119"/>
      <c r="B93" s="118"/>
      <c r="C93" s="119"/>
      <c r="D93" s="119"/>
      <c r="E93" s="119"/>
      <c r="F93" s="127" t="s">
        <v>70</v>
      </c>
      <c r="G93" s="337"/>
      <c r="H93" s="338"/>
      <c r="I93" s="119"/>
      <c r="J93" s="119"/>
      <c r="K93" s="119"/>
      <c r="L93" s="119"/>
      <c r="M93" s="119"/>
      <c r="N93" s="119"/>
      <c r="T93" s="306">
        <f t="shared" si="4"/>
        <v>2.550000000000007</v>
      </c>
    </row>
    <row r="94" spans="1:20" ht="15.75" customHeight="1">
      <c r="A94" s="119"/>
      <c r="B94" s="188"/>
      <c r="C94" s="119"/>
      <c r="D94" s="299"/>
      <c r="E94" s="119"/>
      <c r="F94" s="489" t="s">
        <v>78</v>
      </c>
      <c r="G94" s="281"/>
      <c r="H94" s="118" t="s">
        <v>72</v>
      </c>
      <c r="I94" s="119"/>
      <c r="J94" s="119"/>
      <c r="K94" s="119"/>
      <c r="L94" s="119"/>
      <c r="M94" s="119"/>
      <c r="N94" s="119"/>
      <c r="T94" s="306">
        <f>+T93-0.01</f>
        <v>2.540000000000007</v>
      </c>
    </row>
    <row r="95" spans="1:20" ht="15.75" customHeight="1">
      <c r="A95" s="119"/>
      <c r="B95" s="188"/>
      <c r="C95" s="119"/>
      <c r="D95" s="299"/>
      <c r="E95" s="119"/>
      <c r="F95" s="489" t="s">
        <v>71</v>
      </c>
      <c r="G95" s="300"/>
      <c r="H95" s="118" t="s">
        <v>73</v>
      </c>
      <c r="I95" s="119"/>
      <c r="J95" s="119"/>
      <c r="K95" s="119"/>
      <c r="L95" s="119"/>
      <c r="M95" s="119"/>
      <c r="N95" s="119"/>
      <c r="T95" s="306">
        <f>+T94-0.01</f>
        <v>2.5300000000000074</v>
      </c>
    </row>
    <row r="96" spans="1:20" ht="15.75" customHeight="1">
      <c r="A96" s="119"/>
      <c r="B96" s="301"/>
      <c r="C96" s="119"/>
      <c r="D96" s="119"/>
      <c r="E96" s="119"/>
      <c r="F96" s="127" t="s">
        <v>291</v>
      </c>
      <c r="G96" s="297"/>
      <c r="H96" s="298"/>
      <c r="I96" s="336" t="s">
        <v>87</v>
      </c>
      <c r="J96" s="442"/>
      <c r="K96" s="442"/>
      <c r="L96" s="442"/>
      <c r="M96" s="442"/>
      <c r="N96" s="119"/>
      <c r="T96" s="306">
        <f>+T95-0.01</f>
        <v>2.5200000000000076</v>
      </c>
    </row>
    <row r="97" spans="1:20" ht="15.75" customHeight="1">
      <c r="A97" s="119"/>
      <c r="B97" s="302" t="s">
        <v>74</v>
      </c>
      <c r="C97" s="119"/>
      <c r="D97" s="119"/>
      <c r="E97" s="119"/>
      <c r="F97" s="119"/>
      <c r="G97" s="119"/>
      <c r="H97" s="119"/>
      <c r="I97" s="119"/>
      <c r="J97" s="119"/>
      <c r="K97" s="119"/>
      <c r="L97" s="119"/>
      <c r="M97" s="119"/>
      <c r="N97" s="119"/>
      <c r="T97" s="306">
        <f>+T96-0.01</f>
        <v>2.510000000000008</v>
      </c>
    </row>
    <row r="98" ht="12.75">
      <c r="T98" s="306">
        <f>+T97-0.01</f>
        <v>2.500000000000008</v>
      </c>
    </row>
    <row r="99" ht="12.75">
      <c r="T99" s="306">
        <f aca="true" t="shared" si="5" ref="T99:T106">+T98-0.01</f>
        <v>2.490000000000008</v>
      </c>
    </row>
    <row r="100" spans="1:20" ht="18" customHeight="1">
      <c r="A100" s="118" t="s">
        <v>238</v>
      </c>
      <c r="N100" s="35"/>
      <c r="T100" s="306">
        <f t="shared" si="5"/>
        <v>2.4800000000000084</v>
      </c>
    </row>
    <row r="101" spans="3:20" ht="12.75">
      <c r="C101" s="3" t="s">
        <v>20</v>
      </c>
      <c r="D101" s="397" t="s">
        <v>80</v>
      </c>
      <c r="E101" s="398"/>
      <c r="F101" s="398"/>
      <c r="G101" s="398"/>
      <c r="H101" s="398"/>
      <c r="I101" s="398"/>
      <c r="J101" s="398"/>
      <c r="K101" s="398"/>
      <c r="L101" s="398"/>
      <c r="M101" s="399"/>
      <c r="N101" s="35"/>
      <c r="T101" s="306">
        <f t="shared" si="5"/>
        <v>2.4700000000000086</v>
      </c>
    </row>
    <row r="102" spans="3:20" ht="12.75">
      <c r="C102" s="4"/>
      <c r="D102" s="400"/>
      <c r="E102" s="401"/>
      <c r="F102" s="401"/>
      <c r="G102" s="401"/>
      <c r="H102" s="401"/>
      <c r="I102" s="401"/>
      <c r="J102" s="401"/>
      <c r="K102" s="401"/>
      <c r="L102" s="401"/>
      <c r="M102" s="402"/>
      <c r="N102" s="85"/>
      <c r="T102" s="306">
        <f t="shared" si="5"/>
        <v>2.460000000000009</v>
      </c>
    </row>
    <row r="103" spans="3:20" ht="15" customHeight="1">
      <c r="C103" s="4"/>
      <c r="D103" s="307"/>
      <c r="E103" s="385" t="s">
        <v>147</v>
      </c>
      <c r="F103" s="386"/>
      <c r="G103" s="387"/>
      <c r="H103" s="142"/>
      <c r="I103" s="16"/>
      <c r="J103" s="16"/>
      <c r="K103" s="16"/>
      <c r="L103" s="16"/>
      <c r="T103" s="306">
        <f t="shared" si="5"/>
        <v>2.450000000000009</v>
      </c>
    </row>
    <row r="104" spans="3:20" ht="15" customHeight="1">
      <c r="C104" s="4"/>
      <c r="D104" s="26"/>
      <c r="E104" s="326"/>
      <c r="F104" s="327"/>
      <c r="G104" s="327"/>
      <c r="H104" s="325"/>
      <c r="I104" s="16"/>
      <c r="J104" s="16"/>
      <c r="K104" s="16"/>
      <c r="L104" s="16"/>
      <c r="T104" s="306">
        <f t="shared" si="5"/>
        <v>2.4400000000000093</v>
      </c>
    </row>
    <row r="105" spans="3:20" ht="15" customHeight="1" thickBot="1">
      <c r="C105" s="4"/>
      <c r="D105" s="26"/>
      <c r="E105" s="326"/>
      <c r="F105" s="327"/>
      <c r="G105" s="327"/>
      <c r="H105" s="325"/>
      <c r="I105" s="16"/>
      <c r="J105" s="16"/>
      <c r="K105" s="16"/>
      <c r="L105" s="16"/>
      <c r="T105" s="306">
        <f t="shared" si="5"/>
        <v>2.4300000000000095</v>
      </c>
    </row>
    <row r="106" spans="1:20" ht="18" customHeight="1" thickBot="1">
      <c r="A106" s="118" t="s">
        <v>239</v>
      </c>
      <c r="M106" s="13" t="s">
        <v>28</v>
      </c>
      <c r="N106" s="35"/>
      <c r="T106" s="306">
        <f t="shared" si="5"/>
        <v>2.4200000000000097</v>
      </c>
    </row>
    <row r="107" spans="2:20" ht="14.25">
      <c r="B107" s="6"/>
      <c r="C107" s="7" t="s">
        <v>30</v>
      </c>
      <c r="D107" s="8" t="s">
        <v>32</v>
      </c>
      <c r="E107" s="8" t="s">
        <v>47</v>
      </c>
      <c r="F107" s="9" t="s">
        <v>26</v>
      </c>
      <c r="G107" s="10"/>
      <c r="H107" s="9" t="s">
        <v>27</v>
      </c>
      <c r="I107" s="11"/>
      <c r="J107" s="11"/>
      <c r="K107" s="11"/>
      <c r="L107" s="12"/>
      <c r="M107" s="14" t="s">
        <v>131</v>
      </c>
      <c r="N107" s="44"/>
      <c r="T107" s="306">
        <f>+T106-0.01</f>
        <v>2.41000000000001</v>
      </c>
    </row>
    <row r="108" spans="2:20" ht="15.75" customHeight="1">
      <c r="B108" s="3" t="s">
        <v>21</v>
      </c>
      <c r="C108" s="47"/>
      <c r="D108" s="46"/>
      <c r="E108" s="48"/>
      <c r="F108" s="49"/>
      <c r="G108" s="50"/>
      <c r="H108" s="49"/>
      <c r="I108" s="51"/>
      <c r="J108" s="51"/>
      <c r="K108" s="51"/>
      <c r="L108" s="52"/>
      <c r="M108" s="53"/>
      <c r="N108" s="44"/>
      <c r="T108" s="306">
        <f aca="true" t="shared" si="6" ref="T108:T113">+T107-0.01</f>
        <v>2.40000000000001</v>
      </c>
    </row>
    <row r="109" spans="2:20" ht="15.75" customHeight="1">
      <c r="B109" s="3" t="s">
        <v>21</v>
      </c>
      <c r="C109" s="47"/>
      <c r="D109" s="46"/>
      <c r="E109" s="48"/>
      <c r="F109" s="49"/>
      <c r="G109" s="50"/>
      <c r="H109" s="49"/>
      <c r="I109" s="51"/>
      <c r="J109" s="51"/>
      <c r="K109" s="51"/>
      <c r="L109" s="52"/>
      <c r="M109" s="53"/>
      <c r="N109" s="32"/>
      <c r="T109" s="306">
        <f t="shared" si="6"/>
        <v>2.3900000000000103</v>
      </c>
    </row>
    <row r="110" spans="2:20" ht="15.75" customHeight="1" thickBot="1">
      <c r="B110" s="3" t="s">
        <v>21</v>
      </c>
      <c r="C110" s="54"/>
      <c r="D110" s="55"/>
      <c r="E110" s="56"/>
      <c r="F110" s="57"/>
      <c r="G110" s="58"/>
      <c r="H110" s="57"/>
      <c r="I110" s="59"/>
      <c r="J110" s="59"/>
      <c r="K110" s="59"/>
      <c r="L110" s="60"/>
      <c r="M110" s="53"/>
      <c r="N110" s="32"/>
      <c r="T110" s="306">
        <f t="shared" si="6"/>
        <v>2.3800000000000106</v>
      </c>
    </row>
    <row r="111" spans="2:20" ht="15.75" customHeight="1">
      <c r="B111" s="6"/>
      <c r="C111" s="33" t="s">
        <v>30</v>
      </c>
      <c r="D111" s="1" t="s">
        <v>24</v>
      </c>
      <c r="E111" s="1" t="s">
        <v>25</v>
      </c>
      <c r="F111" s="293" t="s">
        <v>225</v>
      </c>
      <c r="G111" s="293" t="s">
        <v>226</v>
      </c>
      <c r="H111" s="443" t="s">
        <v>227</v>
      </c>
      <c r="I111" s="444"/>
      <c r="J111" s="479" t="s">
        <v>26</v>
      </c>
      <c r="K111" s="479"/>
      <c r="L111" s="480"/>
      <c r="M111" s="29"/>
      <c r="N111" s="32"/>
      <c r="T111" s="306">
        <f t="shared" si="6"/>
        <v>2.3700000000000108</v>
      </c>
    </row>
    <row r="112" spans="2:20" ht="15.75" customHeight="1" thickBot="1">
      <c r="B112" s="3" t="s">
        <v>22</v>
      </c>
      <c r="C112" s="61"/>
      <c r="D112" s="46"/>
      <c r="E112" s="48"/>
      <c r="F112" s="314"/>
      <c r="G112" s="314"/>
      <c r="H112" s="445"/>
      <c r="I112" s="446"/>
      <c r="J112" s="487"/>
      <c r="K112" s="487"/>
      <c r="L112" s="488"/>
      <c r="M112" s="53"/>
      <c r="N112" s="32"/>
      <c r="T112" s="306">
        <f t="shared" si="6"/>
        <v>2.360000000000011</v>
      </c>
    </row>
    <row r="113" spans="2:20" ht="15.75" customHeight="1" thickBot="1">
      <c r="B113" s="3" t="s">
        <v>23</v>
      </c>
      <c r="C113" s="47"/>
      <c r="D113" s="114"/>
      <c r="E113" s="48"/>
      <c r="F113" s="316"/>
      <c r="G113" s="316"/>
      <c r="H113" s="316"/>
      <c r="I113" s="317"/>
      <c r="J113" s="487"/>
      <c r="K113" s="487"/>
      <c r="L113" s="488"/>
      <c r="M113" s="308"/>
      <c r="N113" s="32"/>
      <c r="T113" s="306">
        <f t="shared" si="6"/>
        <v>2.350000000000011</v>
      </c>
    </row>
    <row r="114" spans="2:20" ht="15.75" customHeight="1" thickBot="1">
      <c r="B114" s="3" t="s">
        <v>246</v>
      </c>
      <c r="C114" s="54"/>
      <c r="D114" s="309"/>
      <c r="E114" s="55"/>
      <c r="F114" s="294"/>
      <c r="G114" s="294"/>
      <c r="H114" s="458"/>
      <c r="I114" s="459"/>
      <c r="J114" s="463"/>
      <c r="K114" s="463"/>
      <c r="L114" s="464"/>
      <c r="N114" s="32"/>
      <c r="T114" s="306">
        <f aca="true" t="shared" si="7" ref="T114:T145">+T113-0.01</f>
        <v>2.3400000000000114</v>
      </c>
    </row>
    <row r="115" spans="2:20" ht="12.75">
      <c r="B115" s="3" t="s">
        <v>62</v>
      </c>
      <c r="C115" s="423"/>
      <c r="D115" s="424"/>
      <c r="E115" s="424"/>
      <c r="F115" s="424"/>
      <c r="G115" s="424"/>
      <c r="H115" s="424"/>
      <c r="I115" s="424"/>
      <c r="J115" s="424"/>
      <c r="K115" s="424"/>
      <c r="L115" s="425"/>
      <c r="N115" s="32"/>
      <c r="T115" s="306">
        <f t="shared" si="7"/>
        <v>2.3300000000000116</v>
      </c>
    </row>
    <row r="116" spans="2:20" ht="13.5" thickBot="1">
      <c r="B116" s="4"/>
      <c r="C116" s="426"/>
      <c r="D116" s="427"/>
      <c r="E116" s="427"/>
      <c r="F116" s="427"/>
      <c r="G116" s="427"/>
      <c r="H116" s="427"/>
      <c r="I116" s="427"/>
      <c r="J116" s="427"/>
      <c r="K116" s="427"/>
      <c r="L116" s="428"/>
      <c r="N116" s="35"/>
      <c r="T116" s="306">
        <f t="shared" si="7"/>
        <v>2.320000000000012</v>
      </c>
    </row>
    <row r="117" spans="2:20" ht="29.25" customHeight="1">
      <c r="B117" s="3" t="s">
        <v>46</v>
      </c>
      <c r="C117" s="405" t="s">
        <v>289</v>
      </c>
      <c r="D117" s="406"/>
      <c r="E117" s="406"/>
      <c r="F117" s="406"/>
      <c r="G117" s="406"/>
      <c r="H117" s="406"/>
      <c r="I117" s="406"/>
      <c r="J117" s="406"/>
      <c r="K117" s="406"/>
      <c r="L117" s="407"/>
      <c r="N117" s="35"/>
      <c r="T117" s="306">
        <f t="shared" si="7"/>
        <v>2.310000000000012</v>
      </c>
    </row>
    <row r="118" spans="2:20" ht="29.25" customHeight="1" thickBot="1">
      <c r="B118" s="6"/>
      <c r="C118" s="408"/>
      <c r="D118" s="409"/>
      <c r="E118" s="409"/>
      <c r="F118" s="409"/>
      <c r="G118" s="409"/>
      <c r="H118" s="409"/>
      <c r="I118" s="409"/>
      <c r="J118" s="409"/>
      <c r="K118" s="409"/>
      <c r="L118" s="410"/>
      <c r="N118" s="35"/>
      <c r="T118" s="306">
        <f t="shared" si="7"/>
        <v>2.3000000000000123</v>
      </c>
    </row>
    <row r="119" spans="2:20" ht="9" customHeight="1">
      <c r="B119" s="6"/>
      <c r="C119" s="26"/>
      <c r="D119" s="26"/>
      <c r="E119" s="26"/>
      <c r="F119" s="26"/>
      <c r="G119" s="26"/>
      <c r="H119" s="26"/>
      <c r="I119" s="26"/>
      <c r="J119" s="26"/>
      <c r="K119" s="26"/>
      <c r="L119" s="26"/>
      <c r="N119" s="35"/>
      <c r="T119" s="306">
        <f t="shared" si="7"/>
        <v>2.2900000000000125</v>
      </c>
    </row>
    <row r="120" spans="1:20" ht="12.75">
      <c r="A120" s="4" t="s">
        <v>34</v>
      </c>
      <c r="B120" t="s">
        <v>55</v>
      </c>
      <c r="N120" s="35"/>
      <c r="T120" s="306">
        <f t="shared" si="7"/>
        <v>2.2800000000000127</v>
      </c>
    </row>
    <row r="121" spans="1:20" ht="12.75">
      <c r="A121" s="4" t="s">
        <v>35</v>
      </c>
      <c r="B121" t="s">
        <v>33</v>
      </c>
      <c r="N121" s="35"/>
      <c r="T121" s="306">
        <f t="shared" si="7"/>
        <v>2.270000000000013</v>
      </c>
    </row>
    <row r="122" spans="1:20" ht="21.75" customHeight="1">
      <c r="A122" s="4"/>
      <c r="C122" s="108"/>
      <c r="D122" s="108"/>
      <c r="E122" s="108"/>
      <c r="F122" s="109" t="s">
        <v>103</v>
      </c>
      <c r="G122" s="110" t="s">
        <v>104</v>
      </c>
      <c r="H122" s="111"/>
      <c r="I122" s="111"/>
      <c r="J122" s="111"/>
      <c r="K122" s="111"/>
      <c r="P122" s="76" t="s">
        <v>66</v>
      </c>
      <c r="T122" s="306">
        <f t="shared" si="7"/>
        <v>2.260000000000013</v>
      </c>
    </row>
    <row r="123" spans="1:20" ht="21.75" customHeight="1">
      <c r="A123" s="4"/>
      <c r="C123" s="322"/>
      <c r="D123" s="322"/>
      <c r="E123" s="322"/>
      <c r="F123" s="106"/>
      <c r="G123" s="323"/>
      <c r="H123" s="324"/>
      <c r="I123" s="324"/>
      <c r="J123" s="324"/>
      <c r="K123" s="324"/>
      <c r="M123" s="376" t="s">
        <v>269</v>
      </c>
      <c r="N123" s="377"/>
      <c r="P123" s="76"/>
      <c r="T123" s="306">
        <f t="shared" si="7"/>
        <v>2.2500000000000133</v>
      </c>
    </row>
    <row r="124" spans="1:20" ht="15.75" customHeight="1">
      <c r="A124" s="4"/>
      <c r="C124" s="322"/>
      <c r="D124" s="322"/>
      <c r="E124" s="322"/>
      <c r="F124" s="106"/>
      <c r="G124" s="323"/>
      <c r="H124" s="324"/>
      <c r="I124" s="324"/>
      <c r="J124" s="324"/>
      <c r="K124" s="324"/>
      <c r="M124" s="356" t="s">
        <v>300</v>
      </c>
      <c r="N124" s="357"/>
      <c r="P124" s="76"/>
      <c r="T124" s="306">
        <f t="shared" si="7"/>
        <v>2.2400000000000135</v>
      </c>
    </row>
    <row r="125" spans="1:20" ht="18" customHeight="1">
      <c r="A125" s="118" t="s">
        <v>240</v>
      </c>
      <c r="P125" s="76" t="s">
        <v>67</v>
      </c>
      <c r="T125" s="306">
        <f t="shared" si="7"/>
        <v>2.2300000000000137</v>
      </c>
    </row>
    <row r="126" spans="2:20" ht="15">
      <c r="B126" s="127" t="s">
        <v>19</v>
      </c>
      <c r="C126" s="390"/>
      <c r="D126" s="391"/>
      <c r="E126" s="391"/>
      <c r="F126" s="391"/>
      <c r="G126" s="391"/>
      <c r="H126" s="391"/>
      <c r="I126" s="391"/>
      <c r="J126" s="392"/>
      <c r="K126" s="42"/>
      <c r="L126" s="42"/>
      <c r="M126" s="42"/>
      <c r="P126" s="76" t="s">
        <v>68</v>
      </c>
      <c r="T126" s="306">
        <f t="shared" si="7"/>
        <v>2.220000000000014</v>
      </c>
    </row>
    <row r="127" spans="5:20" ht="18" customHeight="1">
      <c r="E127" s="127" t="s">
        <v>262</v>
      </c>
      <c r="F127" s="75"/>
      <c r="G127" s="75"/>
      <c r="N127" s="42"/>
      <c r="P127" s="76" t="s">
        <v>69</v>
      </c>
      <c r="T127" s="306">
        <f t="shared" si="7"/>
        <v>2.210000000000014</v>
      </c>
    </row>
    <row r="128" spans="5:20" ht="18" customHeight="1">
      <c r="E128" s="127" t="s">
        <v>263</v>
      </c>
      <c r="F128" s="75"/>
      <c r="G128" s="75"/>
      <c r="H128" s="332" t="s">
        <v>267</v>
      </c>
      <c r="T128" s="306">
        <f t="shared" si="7"/>
        <v>2.2000000000000144</v>
      </c>
    </row>
    <row r="129" ht="19.5" customHeight="1">
      <c r="T129" s="306">
        <f t="shared" si="7"/>
        <v>2.1900000000000146</v>
      </c>
    </row>
    <row r="130" spans="1:20" ht="18" customHeight="1">
      <c r="A130" s="118" t="s">
        <v>241</v>
      </c>
      <c r="N130" s="35"/>
      <c r="T130" s="306">
        <f t="shared" si="7"/>
        <v>2.180000000000015</v>
      </c>
    </row>
    <row r="131" spans="2:20" ht="15.75" customHeight="1">
      <c r="B131" s="119"/>
      <c r="C131" s="3" t="s">
        <v>20</v>
      </c>
      <c r="D131" s="397"/>
      <c r="E131" s="398"/>
      <c r="F131" s="398"/>
      <c r="G131" s="398"/>
      <c r="H131" s="398"/>
      <c r="I131" s="398"/>
      <c r="J131" s="398"/>
      <c r="K131" s="398"/>
      <c r="L131" s="398"/>
      <c r="M131" s="399"/>
      <c r="N131" s="35"/>
      <c r="T131" s="306">
        <f t="shared" si="7"/>
        <v>2.170000000000015</v>
      </c>
    </row>
    <row r="132" spans="4:20" ht="12.75">
      <c r="D132" s="400"/>
      <c r="E132" s="401"/>
      <c r="F132" s="401"/>
      <c r="G132" s="401"/>
      <c r="H132" s="401"/>
      <c r="I132" s="401"/>
      <c r="J132" s="401"/>
      <c r="K132" s="401"/>
      <c r="L132" s="401"/>
      <c r="M132" s="402"/>
      <c r="N132" s="85"/>
      <c r="T132" s="306">
        <f t="shared" si="7"/>
        <v>2.1600000000000152</v>
      </c>
    </row>
    <row r="133" spans="4:20" ht="19.5" customHeight="1">
      <c r="D133" s="307"/>
      <c r="E133" s="388" t="s">
        <v>148</v>
      </c>
      <c r="F133" s="369"/>
      <c r="G133" s="389"/>
      <c r="N133" s="35"/>
      <c r="T133" s="306">
        <f t="shared" si="7"/>
        <v>2.1500000000000155</v>
      </c>
    </row>
    <row r="134" spans="4:20" ht="19.5" customHeight="1" thickBot="1">
      <c r="D134" s="26"/>
      <c r="E134" s="35"/>
      <c r="F134" s="328"/>
      <c r="G134" s="328"/>
      <c r="N134" s="35"/>
      <c r="T134" s="306">
        <f t="shared" si="7"/>
        <v>2.1400000000000157</v>
      </c>
    </row>
    <row r="135" spans="1:20" ht="18" customHeight="1" thickBot="1">
      <c r="A135" s="118" t="s">
        <v>242</v>
      </c>
      <c r="M135" s="13" t="s">
        <v>28</v>
      </c>
      <c r="N135" s="35"/>
      <c r="T135" s="306">
        <f t="shared" si="7"/>
        <v>2.130000000000016</v>
      </c>
    </row>
    <row r="136" spans="2:20" ht="14.25">
      <c r="B136" s="6"/>
      <c r="C136" s="7" t="s">
        <v>30</v>
      </c>
      <c r="D136" s="8" t="s">
        <v>32</v>
      </c>
      <c r="E136" s="8" t="s">
        <v>48</v>
      </c>
      <c r="F136" s="9" t="s">
        <v>26</v>
      </c>
      <c r="G136" s="10"/>
      <c r="H136" s="9" t="s">
        <v>27</v>
      </c>
      <c r="I136" s="11"/>
      <c r="J136" s="11"/>
      <c r="K136" s="11"/>
      <c r="L136" s="12"/>
      <c r="M136" s="14" t="s">
        <v>29</v>
      </c>
      <c r="N136" s="44"/>
      <c r="T136" s="306">
        <f t="shared" si="7"/>
        <v>2.120000000000016</v>
      </c>
    </row>
    <row r="137" spans="2:20" ht="15.75" customHeight="1">
      <c r="B137" s="3" t="s">
        <v>21</v>
      </c>
      <c r="C137" s="47"/>
      <c r="D137" s="46" t="s">
        <v>80</v>
      </c>
      <c r="E137" s="66"/>
      <c r="F137" s="49"/>
      <c r="G137" s="50"/>
      <c r="H137" s="49"/>
      <c r="I137" s="51"/>
      <c r="J137" s="51"/>
      <c r="K137" s="51"/>
      <c r="L137" s="52"/>
      <c r="M137" s="53" t="s">
        <v>80</v>
      </c>
      <c r="N137" s="44"/>
      <c r="T137" s="306">
        <f t="shared" si="7"/>
        <v>2.1100000000000163</v>
      </c>
    </row>
    <row r="138" spans="2:20" ht="15.75" customHeight="1">
      <c r="B138" s="3" t="s">
        <v>21</v>
      </c>
      <c r="C138" s="47"/>
      <c r="D138" s="46" t="s">
        <v>80</v>
      </c>
      <c r="E138" s="67"/>
      <c r="F138" s="49"/>
      <c r="G138" s="50"/>
      <c r="H138" s="49"/>
      <c r="I138" s="51"/>
      <c r="J138" s="51"/>
      <c r="K138" s="51"/>
      <c r="L138" s="52"/>
      <c r="M138" s="53" t="s">
        <v>80</v>
      </c>
      <c r="N138" s="32"/>
      <c r="T138" s="306">
        <f t="shared" si="7"/>
        <v>2.1000000000000165</v>
      </c>
    </row>
    <row r="139" spans="2:20" ht="15.75" customHeight="1">
      <c r="B139" s="3" t="s">
        <v>21</v>
      </c>
      <c r="C139" s="68"/>
      <c r="D139" s="69"/>
      <c r="E139" s="70"/>
      <c r="F139" s="63"/>
      <c r="G139" s="71"/>
      <c r="H139" s="63"/>
      <c r="I139" s="64"/>
      <c r="J139" s="64"/>
      <c r="K139" s="64"/>
      <c r="L139" s="72"/>
      <c r="M139" s="53"/>
      <c r="N139" s="32"/>
      <c r="T139" s="306">
        <f t="shared" si="7"/>
        <v>2.0900000000000167</v>
      </c>
    </row>
    <row r="140" spans="2:20" ht="15.75" customHeight="1" thickBot="1">
      <c r="B140" s="3" t="s">
        <v>21</v>
      </c>
      <c r="C140" s="54"/>
      <c r="D140" s="73"/>
      <c r="E140" s="56"/>
      <c r="F140" s="49"/>
      <c r="G140" s="50"/>
      <c r="H140" s="49"/>
      <c r="I140" s="59"/>
      <c r="J140" s="59"/>
      <c r="K140" s="59"/>
      <c r="L140" s="60"/>
      <c r="M140" s="65"/>
      <c r="N140" s="32"/>
      <c r="T140" s="306">
        <f t="shared" si="7"/>
        <v>2.080000000000017</v>
      </c>
    </row>
    <row r="141" spans="2:20" ht="15.75" customHeight="1">
      <c r="B141" s="6"/>
      <c r="C141" s="7" t="s">
        <v>30</v>
      </c>
      <c r="D141" s="8" t="s">
        <v>50</v>
      </c>
      <c r="E141" s="8" t="s">
        <v>51</v>
      </c>
      <c r="F141" s="293" t="s">
        <v>225</v>
      </c>
      <c r="G141" s="293" t="s">
        <v>226</v>
      </c>
      <c r="H141" s="482" t="s">
        <v>227</v>
      </c>
      <c r="I141" s="482"/>
      <c r="J141" s="479" t="s">
        <v>26</v>
      </c>
      <c r="K141" s="479"/>
      <c r="L141" s="480"/>
      <c r="M141" s="15"/>
      <c r="N141" s="32"/>
      <c r="T141" s="306">
        <f t="shared" si="7"/>
        <v>2.070000000000017</v>
      </c>
    </row>
    <row r="142" spans="2:20" ht="15.75" customHeight="1" thickBot="1">
      <c r="B142" s="3" t="s">
        <v>215</v>
      </c>
      <c r="C142" s="62"/>
      <c r="D142" s="69"/>
      <c r="E142" s="69"/>
      <c r="F142" s="294"/>
      <c r="G142" s="294"/>
      <c r="H142" s="481"/>
      <c r="I142" s="481"/>
      <c r="J142" s="59"/>
      <c r="K142" s="59"/>
      <c r="L142" s="60"/>
      <c r="M142" s="74"/>
      <c r="N142" s="26"/>
      <c r="T142" s="306">
        <f t="shared" si="7"/>
        <v>2.0600000000000174</v>
      </c>
    </row>
    <row r="143" spans="2:20" ht="12.75">
      <c r="B143" s="3" t="s">
        <v>62</v>
      </c>
      <c r="C143" s="423" t="s">
        <v>80</v>
      </c>
      <c r="D143" s="424"/>
      <c r="E143" s="424"/>
      <c r="F143" s="424"/>
      <c r="G143" s="424"/>
      <c r="H143" s="424"/>
      <c r="I143" s="424"/>
      <c r="J143" s="424"/>
      <c r="K143" s="424"/>
      <c r="L143" s="425"/>
      <c r="N143" s="26"/>
      <c r="T143" s="306">
        <f t="shared" si="7"/>
        <v>2.0500000000000176</v>
      </c>
    </row>
    <row r="144" spans="3:20" ht="13.5" thickBot="1">
      <c r="C144" s="426"/>
      <c r="D144" s="427"/>
      <c r="E144" s="427"/>
      <c r="F144" s="427"/>
      <c r="G144" s="427"/>
      <c r="H144" s="427"/>
      <c r="I144" s="427"/>
      <c r="J144" s="427"/>
      <c r="K144" s="427"/>
      <c r="L144" s="428"/>
      <c r="N144" s="35"/>
      <c r="T144" s="306">
        <f t="shared" si="7"/>
        <v>2.040000000000018</v>
      </c>
    </row>
    <row r="145" spans="2:20" ht="27" customHeight="1">
      <c r="B145" s="3" t="s">
        <v>46</v>
      </c>
      <c r="C145" s="405" t="s">
        <v>273</v>
      </c>
      <c r="D145" s="406"/>
      <c r="E145" s="406"/>
      <c r="F145" s="406"/>
      <c r="G145" s="406"/>
      <c r="H145" s="406"/>
      <c r="I145" s="406"/>
      <c r="J145" s="406"/>
      <c r="K145" s="406"/>
      <c r="L145" s="407"/>
      <c r="N145" s="35"/>
      <c r="T145" s="306">
        <f t="shared" si="7"/>
        <v>2.030000000000018</v>
      </c>
    </row>
    <row r="146" spans="2:20" ht="27" customHeight="1" thickBot="1">
      <c r="B146" s="6"/>
      <c r="C146" s="408"/>
      <c r="D146" s="409"/>
      <c r="E146" s="409"/>
      <c r="F146" s="409"/>
      <c r="G146" s="409"/>
      <c r="H146" s="409"/>
      <c r="I146" s="409"/>
      <c r="J146" s="409"/>
      <c r="K146" s="409"/>
      <c r="L146" s="410"/>
      <c r="N146" s="35"/>
      <c r="T146" s="306">
        <f aca="true" t="shared" si="8" ref="T146:T177">+T145-0.01</f>
        <v>2.0200000000000182</v>
      </c>
    </row>
    <row r="147" spans="14:20" ht="9" customHeight="1">
      <c r="N147" s="35"/>
      <c r="T147" s="306">
        <f t="shared" si="8"/>
        <v>2.0100000000000184</v>
      </c>
    </row>
    <row r="148" spans="1:20" ht="12.75">
      <c r="A148" s="4" t="s">
        <v>39</v>
      </c>
      <c r="B148" s="117" t="s">
        <v>117</v>
      </c>
      <c r="T148" s="306">
        <f t="shared" si="8"/>
        <v>2.0000000000000187</v>
      </c>
    </row>
    <row r="149" spans="1:20" ht="12.75">
      <c r="A149" s="4" t="s">
        <v>43</v>
      </c>
      <c r="B149" t="s">
        <v>33</v>
      </c>
      <c r="T149" s="306">
        <f t="shared" si="8"/>
        <v>1.9900000000000186</v>
      </c>
    </row>
    <row r="150" spans="1:20" ht="12.75">
      <c r="A150" s="4" t="s">
        <v>49</v>
      </c>
      <c r="B150" s="117" t="s">
        <v>249</v>
      </c>
      <c r="T150" s="306">
        <f t="shared" si="8"/>
        <v>1.9800000000000186</v>
      </c>
    </row>
    <row r="151" spans="1:20" ht="12.75">
      <c r="A151" s="277" t="s">
        <v>52</v>
      </c>
      <c r="B151" s="278" t="s">
        <v>259</v>
      </c>
      <c r="T151" s="306">
        <f t="shared" si="8"/>
        <v>1.9700000000000186</v>
      </c>
    </row>
    <row r="152" spans="1:20" ht="12.75">
      <c r="A152" s="277"/>
      <c r="B152" s="278" t="s">
        <v>260</v>
      </c>
      <c r="T152" s="306">
        <f t="shared" si="8"/>
        <v>1.9600000000000186</v>
      </c>
    </row>
    <row r="153" spans="1:20" ht="12.75">
      <c r="A153" s="277"/>
      <c r="B153" s="278" t="s">
        <v>261</v>
      </c>
      <c r="T153" s="306">
        <f t="shared" si="8"/>
        <v>1.9500000000000186</v>
      </c>
    </row>
    <row r="154" spans="1:20" ht="12.75">
      <c r="A154" s="277" t="s">
        <v>54</v>
      </c>
      <c r="B154" s="278" t="s">
        <v>274</v>
      </c>
      <c r="T154" s="306">
        <f t="shared" si="8"/>
        <v>1.9400000000000186</v>
      </c>
    </row>
    <row r="155" spans="1:20" ht="18" customHeight="1">
      <c r="A155" s="4"/>
      <c r="C155" s="108"/>
      <c r="D155" s="108"/>
      <c r="E155" s="108"/>
      <c r="F155" s="109" t="s">
        <v>103</v>
      </c>
      <c r="G155" s="110" t="s">
        <v>104</v>
      </c>
      <c r="H155" s="111"/>
      <c r="I155" s="111"/>
      <c r="J155" s="111"/>
      <c r="K155" s="111"/>
      <c r="T155" s="306">
        <f t="shared" si="8"/>
        <v>1.9300000000000186</v>
      </c>
    </row>
    <row r="156" spans="1:20" ht="18" customHeight="1">
      <c r="A156" s="4"/>
      <c r="C156" s="322"/>
      <c r="D156" s="322"/>
      <c r="E156" s="322"/>
      <c r="F156" s="106"/>
      <c r="G156" s="323"/>
      <c r="H156" s="324"/>
      <c r="I156" s="324"/>
      <c r="J156" s="324"/>
      <c r="K156" s="324"/>
      <c r="M156" s="376" t="s">
        <v>269</v>
      </c>
      <c r="N156" s="377"/>
      <c r="T156" s="306">
        <f t="shared" si="8"/>
        <v>1.9200000000000186</v>
      </c>
    </row>
    <row r="157" spans="1:20" ht="15.75" customHeight="1">
      <c r="A157" s="4"/>
      <c r="C157" s="322"/>
      <c r="D157" s="322"/>
      <c r="E157" s="322"/>
      <c r="F157" s="106"/>
      <c r="G157" s="323"/>
      <c r="H157" s="324"/>
      <c r="I157" s="324"/>
      <c r="J157" s="324"/>
      <c r="K157" s="324"/>
      <c r="M157" s="356" t="s">
        <v>300</v>
      </c>
      <c r="N157" s="357"/>
      <c r="T157" s="306">
        <f t="shared" si="8"/>
        <v>1.9100000000000186</v>
      </c>
    </row>
    <row r="158" spans="1:20" ht="18" customHeight="1">
      <c r="A158" s="118" t="s">
        <v>243</v>
      </c>
      <c r="D158" s="322"/>
      <c r="N158" s="35"/>
      <c r="T158" s="306">
        <f t="shared" si="8"/>
        <v>1.9000000000000186</v>
      </c>
    </row>
    <row r="159" spans="3:20" ht="12.75">
      <c r="C159" s="3" t="s">
        <v>20</v>
      </c>
      <c r="D159" s="397"/>
      <c r="E159" s="398"/>
      <c r="F159" s="398"/>
      <c r="G159" s="398"/>
      <c r="H159" s="398"/>
      <c r="I159" s="398"/>
      <c r="J159" s="398"/>
      <c r="K159" s="398"/>
      <c r="L159" s="398"/>
      <c r="M159" s="399"/>
      <c r="N159" s="35"/>
      <c r="T159" s="306">
        <f t="shared" si="8"/>
        <v>1.8900000000000186</v>
      </c>
    </row>
    <row r="160" spans="4:20" ht="12.75">
      <c r="D160" s="400"/>
      <c r="E160" s="401"/>
      <c r="F160" s="401"/>
      <c r="G160" s="401"/>
      <c r="H160" s="401"/>
      <c r="I160" s="401"/>
      <c r="J160" s="401"/>
      <c r="K160" s="401"/>
      <c r="L160" s="401"/>
      <c r="M160" s="402"/>
      <c r="N160" s="85"/>
      <c r="T160" s="306">
        <f t="shared" si="8"/>
        <v>1.8800000000000185</v>
      </c>
    </row>
    <row r="161" spans="14:20" ht="19.5" customHeight="1">
      <c r="N161" s="35"/>
      <c r="T161" s="306">
        <f t="shared" si="8"/>
        <v>1.8700000000000185</v>
      </c>
    </row>
    <row r="162" spans="14:20" ht="19.5" customHeight="1" thickBot="1">
      <c r="N162" s="35"/>
      <c r="T162" s="306">
        <f t="shared" si="8"/>
        <v>1.8600000000000185</v>
      </c>
    </row>
    <row r="163" spans="1:20" ht="18" customHeight="1" thickBot="1">
      <c r="A163" s="118" t="s">
        <v>244</v>
      </c>
      <c r="D163" s="123"/>
      <c r="E163" s="121" t="s">
        <v>118</v>
      </c>
      <c r="G163" s="122"/>
      <c r="M163" s="13" t="s">
        <v>28</v>
      </c>
      <c r="N163" s="35"/>
      <c r="T163" s="306">
        <f t="shared" si="8"/>
        <v>1.8500000000000185</v>
      </c>
    </row>
    <row r="164" spans="2:20" ht="14.25">
      <c r="B164" s="6"/>
      <c r="C164" s="7" t="s">
        <v>30</v>
      </c>
      <c r="D164" s="8" t="s">
        <v>32</v>
      </c>
      <c r="E164" s="8" t="s">
        <v>58</v>
      </c>
      <c r="F164" s="9" t="s">
        <v>26</v>
      </c>
      <c r="G164" s="10"/>
      <c r="H164" s="9" t="s">
        <v>27</v>
      </c>
      <c r="I164" s="11"/>
      <c r="J164" s="11"/>
      <c r="K164" s="11"/>
      <c r="L164" s="12"/>
      <c r="M164" s="14" t="s">
        <v>29</v>
      </c>
      <c r="N164" s="44"/>
      <c r="T164" s="306">
        <f t="shared" si="8"/>
        <v>1.8400000000000185</v>
      </c>
    </row>
    <row r="165" spans="2:20" ht="15.75" customHeight="1">
      <c r="B165" s="3" t="s">
        <v>21</v>
      </c>
      <c r="C165" s="47"/>
      <c r="D165" s="46"/>
      <c r="E165" s="66"/>
      <c r="F165" s="49"/>
      <c r="G165" s="50"/>
      <c r="H165" s="49"/>
      <c r="I165" s="51"/>
      <c r="J165" s="51"/>
      <c r="K165" s="51"/>
      <c r="L165" s="52"/>
      <c r="M165" s="53"/>
      <c r="N165" s="44"/>
      <c r="T165" s="306">
        <f t="shared" si="8"/>
        <v>1.8300000000000185</v>
      </c>
    </row>
    <row r="166" spans="2:20" ht="15.75" customHeight="1">
      <c r="B166" s="3" t="s">
        <v>21</v>
      </c>
      <c r="C166" s="47"/>
      <c r="D166" s="46"/>
      <c r="E166" s="48"/>
      <c r="F166" s="49"/>
      <c r="G166" s="50"/>
      <c r="H166" s="49"/>
      <c r="I166" s="51"/>
      <c r="J166" s="51"/>
      <c r="K166" s="51"/>
      <c r="L166" s="52"/>
      <c r="M166" s="53"/>
      <c r="N166" s="32"/>
      <c r="T166" s="306">
        <f t="shared" si="8"/>
        <v>1.8200000000000185</v>
      </c>
    </row>
    <row r="167" spans="2:20" ht="15.75" customHeight="1" thickBot="1">
      <c r="B167" s="3" t="s">
        <v>21</v>
      </c>
      <c r="C167" s="54"/>
      <c r="D167" s="55"/>
      <c r="E167" s="56"/>
      <c r="F167" s="57"/>
      <c r="G167" s="58"/>
      <c r="H167" s="57"/>
      <c r="I167" s="59"/>
      <c r="J167" s="59"/>
      <c r="K167" s="59"/>
      <c r="L167" s="60"/>
      <c r="M167" s="53"/>
      <c r="N167" s="32"/>
      <c r="T167" s="306">
        <f t="shared" si="8"/>
        <v>1.8100000000000185</v>
      </c>
    </row>
    <row r="168" spans="2:20" ht="15.75" customHeight="1">
      <c r="B168" s="6"/>
      <c r="C168" s="33" t="s">
        <v>30</v>
      </c>
      <c r="D168" s="1" t="s">
        <v>24</v>
      </c>
      <c r="E168" s="1" t="s">
        <v>25</v>
      </c>
      <c r="F168" s="293" t="s">
        <v>225</v>
      </c>
      <c r="G168" s="293" t="s">
        <v>226</v>
      </c>
      <c r="H168" s="473" t="s">
        <v>227</v>
      </c>
      <c r="I168" s="444"/>
      <c r="J168" s="479" t="s">
        <v>26</v>
      </c>
      <c r="K168" s="479"/>
      <c r="L168" s="480"/>
      <c r="M168" s="29"/>
      <c r="N168" s="32"/>
      <c r="T168" s="306">
        <f t="shared" si="8"/>
        <v>1.8000000000000185</v>
      </c>
    </row>
    <row r="169" spans="2:20" ht="15.75" customHeight="1">
      <c r="B169" s="3" t="s">
        <v>256</v>
      </c>
      <c r="C169" s="61"/>
      <c r="D169" s="46"/>
      <c r="E169" s="46"/>
      <c r="F169" s="313"/>
      <c r="G169" s="313"/>
      <c r="H169" s="452"/>
      <c r="I169" s="453"/>
      <c r="J169" s="51"/>
      <c r="K169" s="51"/>
      <c r="L169" s="51"/>
      <c r="M169" s="53"/>
      <c r="N169" s="32"/>
      <c r="T169" s="306">
        <f t="shared" si="8"/>
        <v>1.7900000000000185</v>
      </c>
    </row>
    <row r="170" spans="2:20" ht="15.75" customHeight="1">
      <c r="B170" s="3" t="s">
        <v>22</v>
      </c>
      <c r="C170" s="62"/>
      <c r="D170" s="46"/>
      <c r="E170" s="48"/>
      <c r="F170" s="314"/>
      <c r="G170" s="329"/>
      <c r="H170" s="314"/>
      <c r="I170" s="329"/>
      <c r="J170" s="64"/>
      <c r="K170" s="64"/>
      <c r="L170" s="64"/>
      <c r="M170" s="312"/>
      <c r="N170" s="32"/>
      <c r="T170" s="306">
        <f t="shared" si="8"/>
        <v>1.7800000000000185</v>
      </c>
    </row>
    <row r="171" spans="2:20" ht="15.75" customHeight="1" thickBot="1">
      <c r="B171" s="3" t="s">
        <v>23</v>
      </c>
      <c r="C171" s="62"/>
      <c r="D171" s="309"/>
      <c r="E171" s="56"/>
      <c r="F171" s="315"/>
      <c r="G171" s="330"/>
      <c r="H171" s="315"/>
      <c r="I171" s="330"/>
      <c r="J171" s="64"/>
      <c r="K171" s="64"/>
      <c r="L171" s="64"/>
      <c r="M171" s="65"/>
      <c r="N171" s="32"/>
      <c r="T171" s="306">
        <f t="shared" si="8"/>
        <v>1.7700000000000184</v>
      </c>
    </row>
    <row r="172" spans="2:20" ht="12.75">
      <c r="B172" s="3" t="s">
        <v>62</v>
      </c>
      <c r="C172" s="423"/>
      <c r="D172" s="424"/>
      <c r="E172" s="424"/>
      <c r="F172" s="424"/>
      <c r="G172" s="424"/>
      <c r="H172" s="424"/>
      <c r="I172" s="424"/>
      <c r="J172" s="424"/>
      <c r="K172" s="424"/>
      <c r="L172" s="425"/>
      <c r="N172" s="32"/>
      <c r="T172" s="306">
        <f t="shared" si="8"/>
        <v>1.7600000000000184</v>
      </c>
    </row>
    <row r="173" spans="3:20" ht="13.5" thickBot="1">
      <c r="C173" s="426"/>
      <c r="D173" s="427"/>
      <c r="E173" s="427"/>
      <c r="F173" s="427"/>
      <c r="G173" s="427"/>
      <c r="H173" s="427"/>
      <c r="I173" s="427"/>
      <c r="J173" s="427"/>
      <c r="K173" s="427"/>
      <c r="L173" s="428"/>
      <c r="N173" s="35"/>
      <c r="T173" s="306">
        <f t="shared" si="8"/>
        <v>1.7500000000000184</v>
      </c>
    </row>
    <row r="174" spans="2:20" ht="14.25">
      <c r="B174" s="3" t="s">
        <v>139</v>
      </c>
      <c r="C174" s="423"/>
      <c r="D174" s="424"/>
      <c r="E174" s="424"/>
      <c r="F174" s="424"/>
      <c r="G174" s="424"/>
      <c r="H174" s="424"/>
      <c r="I174" s="424"/>
      <c r="J174" s="424"/>
      <c r="K174" s="424"/>
      <c r="L174" s="425"/>
      <c r="N174" s="35"/>
      <c r="T174" s="306">
        <f t="shared" si="8"/>
        <v>1.7400000000000184</v>
      </c>
    </row>
    <row r="175" spans="2:20" ht="13.5" thickBot="1">
      <c r="B175" s="6"/>
      <c r="C175" s="465"/>
      <c r="D175" s="466"/>
      <c r="E175" s="466"/>
      <c r="F175" s="466"/>
      <c r="G175" s="466"/>
      <c r="H175" s="466"/>
      <c r="I175" s="466"/>
      <c r="J175" s="466"/>
      <c r="K175" s="466"/>
      <c r="L175" s="467"/>
      <c r="N175" s="35"/>
      <c r="T175" s="306">
        <f t="shared" si="8"/>
        <v>1.7300000000000184</v>
      </c>
    </row>
    <row r="176" spans="2:20" ht="9" customHeight="1">
      <c r="B176" s="6"/>
      <c r="C176" s="26"/>
      <c r="D176" s="26"/>
      <c r="E176" s="26"/>
      <c r="F176" s="26"/>
      <c r="G176" s="26"/>
      <c r="H176" s="26"/>
      <c r="I176" s="26"/>
      <c r="J176" s="26"/>
      <c r="K176" s="26"/>
      <c r="L176" s="26"/>
      <c r="T176" s="306">
        <f t="shared" si="8"/>
        <v>1.7200000000000184</v>
      </c>
    </row>
    <row r="177" spans="1:20" ht="12.75">
      <c r="A177" s="4" t="s">
        <v>52</v>
      </c>
      <c r="B177" t="s">
        <v>55</v>
      </c>
      <c r="T177" s="306">
        <f t="shared" si="8"/>
        <v>1.7100000000000184</v>
      </c>
    </row>
    <row r="178" spans="1:20" ht="12.75">
      <c r="A178" s="4" t="s">
        <v>54</v>
      </c>
      <c r="B178" t="s">
        <v>33</v>
      </c>
      <c r="T178" s="306">
        <f aca="true" t="shared" si="9" ref="T178:T189">+T177-0.01</f>
        <v>1.7000000000000184</v>
      </c>
    </row>
    <row r="179" spans="1:20" ht="12.75">
      <c r="A179" s="144" t="s">
        <v>137</v>
      </c>
      <c r="B179" s="468" t="s">
        <v>138</v>
      </c>
      <c r="C179" s="469"/>
      <c r="D179" s="128"/>
      <c r="E179" s="129"/>
      <c r="G179" s="490" t="s">
        <v>90</v>
      </c>
      <c r="H179" s="449"/>
      <c r="I179" s="449"/>
      <c r="J179" s="449"/>
      <c r="K179" s="449"/>
      <c r="L179" s="449"/>
      <c r="T179" s="306">
        <f t="shared" si="9"/>
        <v>1.6900000000000184</v>
      </c>
    </row>
    <row r="180" spans="2:20" ht="12.75">
      <c r="B180" s="143" t="s">
        <v>98</v>
      </c>
      <c r="C180" s="143"/>
      <c r="D180" s="128"/>
      <c r="E180" s="129"/>
      <c r="P180" s="35"/>
      <c r="T180" s="306">
        <f t="shared" si="9"/>
        <v>1.6800000000000184</v>
      </c>
    </row>
    <row r="181" spans="2:20" ht="38.25" customHeight="1">
      <c r="B181" s="174"/>
      <c r="C181" s="174"/>
      <c r="D181" s="174"/>
      <c r="E181" s="174"/>
      <c r="F181" s="174"/>
      <c r="P181" s="35"/>
      <c r="T181" s="306">
        <f t="shared" si="9"/>
        <v>1.6700000000000184</v>
      </c>
    </row>
    <row r="182" spans="1:20" ht="18" customHeight="1" thickBot="1">
      <c r="A182" s="118" t="s">
        <v>245</v>
      </c>
      <c r="D182" s="95"/>
      <c r="E182" s="95"/>
      <c r="T182" s="306">
        <f t="shared" si="9"/>
        <v>1.6600000000000183</v>
      </c>
    </row>
    <row r="183" spans="2:20" s="97" customFormat="1" ht="30.75" customHeight="1">
      <c r="B183" s="98" t="s">
        <v>255</v>
      </c>
      <c r="C183" s="102" t="s">
        <v>40</v>
      </c>
      <c r="D183" s="99"/>
      <c r="E183" s="99"/>
      <c r="F183" s="99"/>
      <c r="G183" s="366" t="s">
        <v>92</v>
      </c>
      <c r="H183" s="367"/>
      <c r="I183" s="450" t="s">
        <v>100</v>
      </c>
      <c r="J183" s="451"/>
      <c r="K183" s="100" t="s">
        <v>31</v>
      </c>
      <c r="L183" s="100" t="s">
        <v>41</v>
      </c>
      <c r="M183" s="101" t="s">
        <v>42</v>
      </c>
      <c r="T183" s="306">
        <f t="shared" si="9"/>
        <v>1.6500000000000183</v>
      </c>
    </row>
    <row r="184" spans="2:20" ht="19.5" customHeight="1">
      <c r="B184" s="310"/>
      <c r="C184" s="368"/>
      <c r="D184" s="369"/>
      <c r="E184" s="369"/>
      <c r="F184" s="369"/>
      <c r="G184" s="370"/>
      <c r="H184" s="396"/>
      <c r="I184" s="419"/>
      <c r="J184" s="420"/>
      <c r="K184" s="311"/>
      <c r="L184" s="27"/>
      <c r="M184" s="19">
        <f>K184*L184</f>
        <v>0</v>
      </c>
      <c r="N184" s="31"/>
      <c r="P184" s="97"/>
      <c r="T184" s="306">
        <f t="shared" si="9"/>
        <v>1.6400000000000183</v>
      </c>
    </row>
    <row r="185" spans="2:20" ht="19.5" customHeight="1">
      <c r="B185" s="310"/>
      <c r="C185" s="368"/>
      <c r="D185" s="369"/>
      <c r="E185" s="369"/>
      <c r="F185" s="369"/>
      <c r="G185" s="370"/>
      <c r="H185" s="396"/>
      <c r="I185" s="419"/>
      <c r="J185" s="420"/>
      <c r="K185" s="311"/>
      <c r="L185" s="27"/>
      <c r="M185" s="19">
        <f>K185*L185</f>
        <v>0</v>
      </c>
      <c r="N185" s="17"/>
      <c r="P185" t="s">
        <v>61</v>
      </c>
      <c r="T185" s="306">
        <f t="shared" si="9"/>
        <v>1.6300000000000183</v>
      </c>
    </row>
    <row r="186" spans="2:20" ht="19.5" customHeight="1">
      <c r="B186" s="22"/>
      <c r="C186" s="370"/>
      <c r="D186" s="371"/>
      <c r="E186" s="371"/>
      <c r="F186" s="371"/>
      <c r="G186" s="370"/>
      <c r="H186" s="396"/>
      <c r="I186" s="421"/>
      <c r="J186" s="422"/>
      <c r="K186" s="23"/>
      <c r="L186" s="27"/>
      <c r="M186" s="19">
        <f>K186*L186</f>
        <v>0</v>
      </c>
      <c r="N186" s="17"/>
      <c r="P186" s="38" t="s">
        <v>91</v>
      </c>
      <c r="T186" s="306">
        <f t="shared" si="9"/>
        <v>1.6200000000000183</v>
      </c>
    </row>
    <row r="187" spans="2:20" ht="19.5" customHeight="1" thickBot="1">
      <c r="B187" s="24"/>
      <c r="C187" s="372"/>
      <c r="D187" s="373"/>
      <c r="E187" s="373"/>
      <c r="F187" s="373"/>
      <c r="G187" s="372"/>
      <c r="H187" s="374"/>
      <c r="I187" s="471"/>
      <c r="J187" s="472"/>
      <c r="K187" s="25"/>
      <c r="L187" s="28"/>
      <c r="M187" s="20">
        <f>K187*L187</f>
        <v>0</v>
      </c>
      <c r="N187" s="17"/>
      <c r="P187" t="s">
        <v>65</v>
      </c>
      <c r="T187" s="306">
        <f t="shared" si="9"/>
        <v>1.6100000000000183</v>
      </c>
    </row>
    <row r="188" spans="2:20" ht="12.75">
      <c r="B188" t="s">
        <v>101</v>
      </c>
      <c r="D188" s="145" t="s">
        <v>141</v>
      </c>
      <c r="F188" s="3"/>
      <c r="I188" s="4"/>
      <c r="N188" s="17"/>
      <c r="T188" s="306">
        <f t="shared" si="9"/>
        <v>1.6000000000000183</v>
      </c>
    </row>
    <row r="189" spans="2:20" ht="12.75">
      <c r="B189" t="s">
        <v>102</v>
      </c>
      <c r="D189" s="145" t="s">
        <v>198</v>
      </c>
      <c r="F189" s="3"/>
      <c r="T189" s="306">
        <f t="shared" si="9"/>
        <v>1.5900000000000183</v>
      </c>
    </row>
    <row r="190" spans="6:20" ht="9" customHeight="1">
      <c r="F190" s="3"/>
      <c r="T190" s="306"/>
    </row>
    <row r="191" spans="2:20" ht="12.75">
      <c r="B191" t="s">
        <v>53</v>
      </c>
      <c r="F191" s="3"/>
      <c r="T191" s="306">
        <f>+T189-0.01</f>
        <v>1.5800000000000183</v>
      </c>
    </row>
    <row r="192" spans="1:20" ht="12.75">
      <c r="A192" s="4" t="s">
        <v>99</v>
      </c>
      <c r="B192" s="96" t="s">
        <v>89</v>
      </c>
      <c r="T192" s="306">
        <f>+T191-0.01</f>
        <v>1.5700000000000183</v>
      </c>
    </row>
    <row r="193" spans="1:20" ht="12.75">
      <c r="A193" s="4"/>
      <c r="B193" s="96" t="s">
        <v>88</v>
      </c>
      <c r="C193" s="75"/>
      <c r="H193" s="6" t="s">
        <v>82</v>
      </c>
      <c r="I193" s="449"/>
      <c r="J193" s="449"/>
      <c r="K193" s="449"/>
      <c r="L193" s="449"/>
      <c r="T193" s="306">
        <f>+T192-0.01</f>
        <v>1.5600000000000183</v>
      </c>
    </row>
    <row r="194" spans="1:20" ht="12.75">
      <c r="A194" s="4"/>
      <c r="B194" s="96" t="s">
        <v>119</v>
      </c>
      <c r="C194" s="449"/>
      <c r="D194" s="449"/>
      <c r="E194" s="449"/>
      <c r="F194" s="449"/>
      <c r="H194" s="6" t="s">
        <v>86</v>
      </c>
      <c r="L194" s="6" t="s">
        <v>64</v>
      </c>
      <c r="T194" s="306">
        <f aca="true" t="shared" si="10" ref="T194:T199">+T193-0.01</f>
        <v>1.5500000000000183</v>
      </c>
    </row>
    <row r="195" spans="1:20" ht="15.75" customHeight="1">
      <c r="A195" s="4"/>
      <c r="C195" s="108"/>
      <c r="D195" s="108"/>
      <c r="E195" s="108"/>
      <c r="F195" s="109" t="s">
        <v>103</v>
      </c>
      <c r="G195" s="110" t="s">
        <v>104</v>
      </c>
      <c r="H195" s="111"/>
      <c r="I195" s="111"/>
      <c r="J195" s="111"/>
      <c r="K195" s="111"/>
      <c r="T195" s="306">
        <f t="shared" si="10"/>
        <v>1.5400000000000182</v>
      </c>
    </row>
    <row r="196" spans="1:20" ht="15.75" customHeight="1">
      <c r="A196" s="4"/>
      <c r="C196" s="322"/>
      <c r="D196" s="322"/>
      <c r="E196" s="322"/>
      <c r="F196" s="106"/>
      <c r="G196" s="323"/>
      <c r="H196" s="324"/>
      <c r="I196" s="324"/>
      <c r="J196" s="324"/>
      <c r="K196" s="324"/>
      <c r="M196" s="376" t="s">
        <v>269</v>
      </c>
      <c r="N196" s="377"/>
      <c r="T196" s="306">
        <f t="shared" si="10"/>
        <v>1.5300000000000182</v>
      </c>
    </row>
    <row r="197" spans="1:20" ht="15.75" customHeight="1">
      <c r="A197" s="4"/>
      <c r="C197" s="322"/>
      <c r="D197" s="322"/>
      <c r="E197" s="322"/>
      <c r="F197" s="106"/>
      <c r="G197" s="323"/>
      <c r="H197" s="324"/>
      <c r="I197" s="324"/>
      <c r="J197" s="324"/>
      <c r="K197" s="324"/>
      <c r="M197" s="356" t="s">
        <v>300</v>
      </c>
      <c r="N197" s="357"/>
      <c r="T197" s="306">
        <f t="shared" si="10"/>
        <v>1.5200000000000182</v>
      </c>
    </row>
    <row r="198" spans="1:20" ht="18" customHeight="1">
      <c r="A198" s="118" t="s">
        <v>59</v>
      </c>
      <c r="T198" s="306">
        <f t="shared" si="10"/>
        <v>1.5100000000000182</v>
      </c>
    </row>
    <row r="199" spans="2:20" ht="12.75">
      <c r="B199" s="6"/>
      <c r="C199" s="127" t="s">
        <v>270</v>
      </c>
      <c r="D199" s="21"/>
      <c r="E199" s="23"/>
      <c r="F199" s="375" t="s">
        <v>165</v>
      </c>
      <c r="G199" s="375"/>
      <c r="H199" s="375"/>
      <c r="I199" s="375"/>
      <c r="J199" s="375"/>
      <c r="K199" s="375"/>
      <c r="L199" s="375"/>
      <c r="M199" s="375"/>
      <c r="T199" s="306">
        <f t="shared" si="10"/>
        <v>1.5000000000000182</v>
      </c>
    </row>
    <row r="200" spans="2:13" ht="60" customHeight="1">
      <c r="B200" s="6"/>
      <c r="D200" s="26"/>
      <c r="E200" s="26"/>
      <c r="F200" s="375"/>
      <c r="G200" s="375"/>
      <c r="H200" s="375"/>
      <c r="I200" s="375"/>
      <c r="J200" s="375"/>
      <c r="K200" s="375"/>
      <c r="L200" s="375"/>
      <c r="M200" s="375"/>
    </row>
    <row r="201" ht="60" customHeight="1">
      <c r="F201" s="160"/>
    </row>
    <row r="202" ht="18" customHeight="1">
      <c r="A202" s="188" t="s">
        <v>75</v>
      </c>
    </row>
    <row r="203" ht="9" customHeight="1" thickBot="1">
      <c r="A203" s="39"/>
    </row>
    <row r="204" spans="2:12" s="119" customFormat="1" ht="18" customHeight="1">
      <c r="B204" s="189" t="s">
        <v>94</v>
      </c>
      <c r="C204" s="190"/>
      <c r="D204" s="190"/>
      <c r="E204" s="190"/>
      <c r="F204" s="190"/>
      <c r="G204" s="190"/>
      <c r="H204" s="190"/>
      <c r="I204" s="190"/>
      <c r="J204" s="190"/>
      <c r="K204" s="190"/>
      <c r="L204" s="191"/>
    </row>
    <row r="205" spans="2:12" s="119" customFormat="1" ht="18" customHeight="1" thickBot="1">
      <c r="B205" s="192" t="s">
        <v>81</v>
      </c>
      <c r="C205" s="193"/>
      <c r="D205" s="193"/>
      <c r="E205" s="193"/>
      <c r="F205" s="193"/>
      <c r="G205" s="193"/>
      <c r="H205" s="193"/>
      <c r="I205" s="193"/>
      <c r="J205" s="193"/>
      <c r="K205" s="193"/>
      <c r="L205" s="194"/>
    </row>
    <row r="206" ht="120" customHeight="1"/>
    <row r="207" ht="18" customHeight="1" thickBot="1">
      <c r="A207" s="188" t="s">
        <v>272</v>
      </c>
    </row>
    <row r="208" spans="1:12" ht="42" customHeight="1">
      <c r="A208" s="4"/>
      <c r="B208" s="378" t="s">
        <v>271</v>
      </c>
      <c r="C208" s="379"/>
      <c r="D208" s="379"/>
      <c r="E208" s="379"/>
      <c r="F208" s="379"/>
      <c r="G208" s="379"/>
      <c r="H208" s="379"/>
      <c r="I208" s="379"/>
      <c r="J208" s="379"/>
      <c r="K208" s="379"/>
      <c r="L208" s="380"/>
    </row>
    <row r="209" spans="1:12" ht="42" customHeight="1" thickBot="1">
      <c r="A209" s="4"/>
      <c r="B209" s="381"/>
      <c r="C209" s="382"/>
      <c r="D209" s="382"/>
      <c r="E209" s="382"/>
      <c r="F209" s="382"/>
      <c r="G209" s="382"/>
      <c r="H209" s="382"/>
      <c r="I209" s="382"/>
      <c r="J209" s="382"/>
      <c r="K209" s="382"/>
      <c r="L209" s="383"/>
    </row>
    <row r="210" spans="1:14" ht="15.75" customHeight="1">
      <c r="A210" s="103"/>
      <c r="B210" s="45"/>
      <c r="C210" s="108"/>
      <c r="D210" s="108"/>
      <c r="E210" s="108"/>
      <c r="F210" s="109" t="s">
        <v>103</v>
      </c>
      <c r="G210" s="110" t="s">
        <v>104</v>
      </c>
      <c r="H210" s="111"/>
      <c r="I210" s="111"/>
      <c r="J210" s="111"/>
      <c r="K210" s="111"/>
      <c r="L210" s="45"/>
      <c r="M210" s="376" t="s">
        <v>269</v>
      </c>
      <c r="N210" s="377"/>
    </row>
    <row r="211" spans="1:14" ht="15.75" customHeight="1">
      <c r="A211" s="103"/>
      <c r="B211" s="45"/>
      <c r="C211" s="322"/>
      <c r="D211" s="322"/>
      <c r="E211" s="322"/>
      <c r="F211" s="106"/>
      <c r="G211" s="323"/>
      <c r="H211" s="324"/>
      <c r="I211" s="324"/>
      <c r="J211" s="324"/>
      <c r="K211" s="324"/>
      <c r="L211" s="45"/>
      <c r="M211" s="356" t="s">
        <v>300</v>
      </c>
      <c r="N211" s="357"/>
    </row>
    <row r="212" ht="18" customHeight="1">
      <c r="A212" s="188" t="s">
        <v>258</v>
      </c>
    </row>
    <row r="213" spans="1:14" ht="34.5" customHeight="1">
      <c r="A213" s="334" t="s">
        <v>297</v>
      </c>
      <c r="B213" s="358" t="s">
        <v>280</v>
      </c>
      <c r="C213" s="359"/>
      <c r="D213" s="359"/>
      <c r="E213" s="359"/>
      <c r="F213" s="359"/>
      <c r="G213" s="359"/>
      <c r="H213" s="359"/>
      <c r="I213" s="359"/>
      <c r="J213" s="359"/>
      <c r="K213" s="359"/>
      <c r="L213" s="359"/>
      <c r="M213" s="359"/>
      <c r="N213" s="360"/>
    </row>
    <row r="214" spans="1:14" ht="39.75" customHeight="1">
      <c r="A214" s="334" t="s">
        <v>298</v>
      </c>
      <c r="B214" s="358" t="s">
        <v>196</v>
      </c>
      <c r="C214" s="359"/>
      <c r="D214" s="359"/>
      <c r="E214" s="359"/>
      <c r="F214" s="359"/>
      <c r="G214" s="359"/>
      <c r="H214" s="359"/>
      <c r="I214" s="359"/>
      <c r="J214" s="359"/>
      <c r="K214" s="359"/>
      <c r="L214" s="359"/>
      <c r="M214" s="359"/>
      <c r="N214" s="360"/>
    </row>
    <row r="215" spans="1:14" ht="39.75" customHeight="1">
      <c r="A215" s="125" t="s">
        <v>95</v>
      </c>
      <c r="B215" s="358" t="s">
        <v>275</v>
      </c>
      <c r="C215" s="359"/>
      <c r="D215" s="359"/>
      <c r="E215" s="359"/>
      <c r="F215" s="359"/>
      <c r="G215" s="359"/>
      <c r="H215" s="359"/>
      <c r="I215" s="359"/>
      <c r="J215" s="359"/>
      <c r="K215" s="359"/>
      <c r="L215" s="359"/>
      <c r="M215" s="359"/>
      <c r="N215" s="360"/>
    </row>
    <row r="216" spans="1:14" ht="39.75" customHeight="1">
      <c r="A216" s="138" t="s">
        <v>96</v>
      </c>
      <c r="B216" s="483" t="s">
        <v>166</v>
      </c>
      <c r="C216" s="484"/>
      <c r="D216" s="484"/>
      <c r="E216" s="484"/>
      <c r="F216" s="484"/>
      <c r="G216" s="484"/>
      <c r="H216" s="484"/>
      <c r="I216" s="484"/>
      <c r="J216" s="484"/>
      <c r="K216" s="484"/>
      <c r="L216" s="484"/>
      <c r="M216" s="484"/>
      <c r="N216" s="485"/>
    </row>
    <row r="217" spans="1:14" ht="21" customHeight="1">
      <c r="A217" s="125" t="s">
        <v>132</v>
      </c>
      <c r="B217" s="358" t="s">
        <v>168</v>
      </c>
      <c r="C217" s="359"/>
      <c r="D217" s="359"/>
      <c r="E217" s="359"/>
      <c r="F217" s="359"/>
      <c r="G217" s="359"/>
      <c r="H217" s="359"/>
      <c r="I217" s="359"/>
      <c r="J217" s="359"/>
      <c r="K217" s="359"/>
      <c r="L217" s="359"/>
      <c r="M217" s="359"/>
      <c r="N217" s="360"/>
    </row>
    <row r="218" spans="1:14" ht="39.75" customHeight="1">
      <c r="A218" s="138" t="s">
        <v>133</v>
      </c>
      <c r="B218" s="358" t="s">
        <v>250</v>
      </c>
      <c r="C218" s="359"/>
      <c r="D218" s="359"/>
      <c r="E218" s="359"/>
      <c r="F218" s="359"/>
      <c r="G218" s="359"/>
      <c r="H218" s="359"/>
      <c r="I218" s="359"/>
      <c r="J218" s="359"/>
      <c r="K218" s="359"/>
      <c r="L218" s="359"/>
      <c r="M218" s="359"/>
      <c r="N218" s="360"/>
    </row>
    <row r="219" spans="1:14" ht="30" customHeight="1">
      <c r="A219" s="125" t="s">
        <v>134</v>
      </c>
      <c r="B219" s="358" t="s">
        <v>169</v>
      </c>
      <c r="C219" s="359"/>
      <c r="D219" s="359"/>
      <c r="E219" s="359"/>
      <c r="F219" s="359"/>
      <c r="G219" s="359"/>
      <c r="H219" s="359"/>
      <c r="I219" s="359"/>
      <c r="J219" s="359"/>
      <c r="K219" s="359"/>
      <c r="L219" s="359"/>
      <c r="M219" s="359"/>
      <c r="N219" s="360"/>
    </row>
    <row r="220" spans="1:14" ht="18" customHeight="1">
      <c r="A220" s="125" t="s">
        <v>135</v>
      </c>
      <c r="B220" s="319" t="s">
        <v>197</v>
      </c>
      <c r="C220" s="320"/>
      <c r="D220" s="320"/>
      <c r="E220" s="320"/>
      <c r="F220" s="320"/>
      <c r="G220" s="320"/>
      <c r="H220" s="320"/>
      <c r="I220" s="320"/>
      <c r="J220" s="320"/>
      <c r="K220" s="320"/>
      <c r="L220" s="320"/>
      <c r="M220" s="320"/>
      <c r="N220" s="321"/>
    </row>
    <row r="221" spans="1:14" ht="33" customHeight="1">
      <c r="A221" s="125" t="s">
        <v>149</v>
      </c>
      <c r="B221" s="358" t="s">
        <v>276</v>
      </c>
      <c r="C221" s="359"/>
      <c r="D221" s="359"/>
      <c r="E221" s="359"/>
      <c r="F221" s="359"/>
      <c r="G221" s="359"/>
      <c r="H221" s="359"/>
      <c r="I221" s="359"/>
      <c r="J221" s="359"/>
      <c r="K221" s="359"/>
      <c r="L221" s="359"/>
      <c r="M221" s="359"/>
      <c r="N221" s="360"/>
    </row>
    <row r="222" spans="1:20" ht="23.25" customHeight="1">
      <c r="A222" s="138" t="s">
        <v>150</v>
      </c>
      <c r="B222" s="361" t="s">
        <v>248</v>
      </c>
      <c r="C222" s="362"/>
      <c r="D222" s="362"/>
      <c r="E222" s="362"/>
      <c r="F222" s="362"/>
      <c r="G222" s="362"/>
      <c r="H222" s="362"/>
      <c r="I222" s="362"/>
      <c r="J222" s="362"/>
      <c r="K222" s="362"/>
      <c r="L222" s="362"/>
      <c r="M222" s="362"/>
      <c r="N222" s="363"/>
      <c r="T222" s="141"/>
    </row>
    <row r="223" spans="1:20" ht="24.75" customHeight="1">
      <c r="A223" s="125" t="s">
        <v>151</v>
      </c>
      <c r="B223" s="358" t="s">
        <v>265</v>
      </c>
      <c r="C223" s="359"/>
      <c r="D223" s="359"/>
      <c r="E223" s="359"/>
      <c r="F223" s="359"/>
      <c r="G223" s="359"/>
      <c r="H223" s="359"/>
      <c r="I223" s="359"/>
      <c r="J223" s="359"/>
      <c r="K223" s="359"/>
      <c r="L223" s="359"/>
      <c r="M223" s="359"/>
      <c r="N223" s="360"/>
      <c r="T223" s="141"/>
    </row>
    <row r="224" spans="1:20" ht="24.75" customHeight="1">
      <c r="A224" s="125" t="s">
        <v>162</v>
      </c>
      <c r="B224" s="361"/>
      <c r="C224" s="362"/>
      <c r="D224" s="362"/>
      <c r="E224" s="362"/>
      <c r="F224" s="362"/>
      <c r="G224" s="362"/>
      <c r="H224" s="362"/>
      <c r="I224" s="362"/>
      <c r="J224" s="362"/>
      <c r="K224" s="362"/>
      <c r="L224" s="362"/>
      <c r="M224" s="362"/>
      <c r="N224" s="363"/>
      <c r="T224" s="141"/>
    </row>
    <row r="225" spans="1:20" ht="24.75" customHeight="1">
      <c r="A225" s="148" t="s">
        <v>247</v>
      </c>
      <c r="B225" s="358"/>
      <c r="C225" s="359"/>
      <c r="D225" s="359"/>
      <c r="E225" s="359"/>
      <c r="F225" s="359"/>
      <c r="G225" s="359"/>
      <c r="H225" s="359"/>
      <c r="I225" s="359"/>
      <c r="J225" s="359"/>
      <c r="K225" s="359"/>
      <c r="L225" s="359"/>
      <c r="M225" s="359"/>
      <c r="N225" s="360"/>
      <c r="T225" s="141"/>
    </row>
    <row r="226" spans="1:20" ht="18" customHeight="1">
      <c r="A226" s="147" t="s">
        <v>228</v>
      </c>
      <c r="C226" s="146"/>
      <c r="D226" s="146"/>
      <c r="E226" s="146"/>
      <c r="F226" s="146"/>
      <c r="T226" s="141"/>
    </row>
    <row r="227" spans="1:20" ht="16.5" customHeight="1">
      <c r="A227" s="364" t="s">
        <v>120</v>
      </c>
      <c r="B227" s="364"/>
      <c r="C227" s="364"/>
      <c r="D227" s="364"/>
      <c r="E227" s="365" t="s">
        <v>127</v>
      </c>
      <c r="F227" s="365"/>
      <c r="G227" s="365"/>
      <c r="H227" s="365"/>
      <c r="I227" s="365"/>
      <c r="J227" s="119"/>
      <c r="K227" s="119"/>
      <c r="L227" s="119"/>
      <c r="M227" s="119"/>
      <c r="N227" s="124" t="s">
        <v>64</v>
      </c>
      <c r="T227" s="141"/>
    </row>
    <row r="228" spans="1:20" ht="16.5" customHeight="1">
      <c r="A228" s="364" t="s">
        <v>277</v>
      </c>
      <c r="B228" s="364"/>
      <c r="C228" s="364"/>
      <c r="D228" s="364"/>
      <c r="E228" s="364" t="s">
        <v>152</v>
      </c>
      <c r="F228" s="364"/>
      <c r="G228" s="364"/>
      <c r="H228" s="364"/>
      <c r="I228" s="364"/>
      <c r="J228" s="119"/>
      <c r="K228" s="127" t="s">
        <v>57</v>
      </c>
      <c r="L228" s="131" t="s">
        <v>83</v>
      </c>
      <c r="M228" s="131"/>
      <c r="N228" s="132" t="s">
        <v>136</v>
      </c>
      <c r="T228" s="141"/>
    </row>
    <row r="229" spans="1:20" ht="16.5" customHeight="1">
      <c r="A229" s="364" t="s">
        <v>278</v>
      </c>
      <c r="B229" s="364"/>
      <c r="C229" s="364"/>
      <c r="D229" s="364"/>
      <c r="E229" s="364"/>
      <c r="F229" s="364"/>
      <c r="G229" s="364"/>
      <c r="H229" s="364"/>
      <c r="I229" s="364"/>
      <c r="J229" s="119"/>
      <c r="K229" s="119"/>
      <c r="L229" s="119"/>
      <c r="M229" s="119"/>
      <c r="N229" s="119"/>
      <c r="T229" s="141"/>
    </row>
    <row r="230" spans="1:20" ht="16.5" customHeight="1">
      <c r="A230" s="364"/>
      <c r="B230" s="364"/>
      <c r="C230" s="364"/>
      <c r="D230" s="364"/>
      <c r="E230" s="364"/>
      <c r="F230" s="364"/>
      <c r="G230" s="364"/>
      <c r="H230" s="364"/>
      <c r="I230" s="364"/>
      <c r="J230" s="119"/>
      <c r="K230" s="127" t="s">
        <v>77</v>
      </c>
      <c r="L230" s="133" t="s">
        <v>83</v>
      </c>
      <c r="M230" s="133"/>
      <c r="N230" s="134" t="s">
        <v>136</v>
      </c>
      <c r="T230" s="141"/>
    </row>
    <row r="231" spans="1:20" ht="16.5" customHeight="1">
      <c r="A231" s="364" t="s">
        <v>153</v>
      </c>
      <c r="B231" s="364"/>
      <c r="C231" s="364"/>
      <c r="D231" s="364"/>
      <c r="E231" s="365" t="s">
        <v>129</v>
      </c>
      <c r="F231" s="365"/>
      <c r="G231" s="365"/>
      <c r="H231" s="365"/>
      <c r="I231" s="365"/>
      <c r="J231" s="119"/>
      <c r="K231" s="127"/>
      <c r="L231" s="151" t="s">
        <v>264</v>
      </c>
      <c r="M231" s="118"/>
      <c r="N231" s="119"/>
      <c r="T231" s="141"/>
    </row>
    <row r="232" spans="1:20" ht="16.5" customHeight="1">
      <c r="A232" s="364" t="s">
        <v>251</v>
      </c>
      <c r="B232" s="364"/>
      <c r="C232" s="364"/>
      <c r="D232" s="364"/>
      <c r="E232" s="364" t="s">
        <v>130</v>
      </c>
      <c r="F232" s="364"/>
      <c r="G232" s="364"/>
      <c r="H232" s="364"/>
      <c r="I232" s="364"/>
      <c r="J232" s="118"/>
      <c r="K232" s="119"/>
      <c r="L232" s="119"/>
      <c r="M232" s="119"/>
      <c r="N232" s="119"/>
      <c r="T232" s="141"/>
    </row>
    <row r="233" spans="1:20" ht="16.5" customHeight="1">
      <c r="A233" s="364" t="s">
        <v>154</v>
      </c>
      <c r="B233" s="364"/>
      <c r="C233" s="364"/>
      <c r="D233" s="364"/>
      <c r="E233" s="364"/>
      <c r="F233" s="364"/>
      <c r="G233" s="364"/>
      <c r="H233" s="364"/>
      <c r="I233" s="364"/>
      <c r="J233" s="119"/>
      <c r="K233" s="150" t="s">
        <v>140</v>
      </c>
      <c r="L233" s="133" t="s">
        <v>83</v>
      </c>
      <c r="M233" s="135"/>
      <c r="N233" s="136" t="s">
        <v>136</v>
      </c>
      <c r="T233" s="141"/>
    </row>
    <row r="234" spans="1:20" ht="16.5" customHeight="1">
      <c r="A234" s="364" t="s">
        <v>121</v>
      </c>
      <c r="B234" s="364"/>
      <c r="C234" s="364"/>
      <c r="D234" s="364"/>
      <c r="E234" s="364" t="s">
        <v>266</v>
      </c>
      <c r="F234" s="364"/>
      <c r="G234" s="364"/>
      <c r="H234" s="364"/>
      <c r="I234" s="364"/>
      <c r="J234" s="118"/>
      <c r="K234" s="127"/>
      <c r="L234" s="411" t="s">
        <v>157</v>
      </c>
      <c r="M234" s="411"/>
      <c r="N234" s="412"/>
      <c r="T234" s="141"/>
    </row>
    <row r="235" spans="1:20" ht="16.5" customHeight="1">
      <c r="A235" s="364" t="s">
        <v>122</v>
      </c>
      <c r="B235" s="364"/>
      <c r="C235" s="364"/>
      <c r="D235" s="364"/>
      <c r="E235" s="364"/>
      <c r="F235" s="364"/>
      <c r="G235" s="364"/>
      <c r="H235" s="364"/>
      <c r="I235" s="364"/>
      <c r="J235" s="118"/>
      <c r="K235" s="119"/>
      <c r="L235" s="130" t="s">
        <v>97</v>
      </c>
      <c r="M235" s="135"/>
      <c r="N235" s="135"/>
      <c r="T235" s="141"/>
    </row>
    <row r="236" spans="1:20" ht="16.5" customHeight="1">
      <c r="A236" s="364" t="s">
        <v>128</v>
      </c>
      <c r="B236" s="364"/>
      <c r="C236" s="364"/>
      <c r="D236" s="364"/>
      <c r="E236" s="365" t="s">
        <v>142</v>
      </c>
      <c r="F236" s="365"/>
      <c r="G236" s="365"/>
      <c r="H236" s="365"/>
      <c r="I236" s="365"/>
      <c r="J236" s="282" t="s">
        <v>223</v>
      </c>
      <c r="K236" s="283"/>
      <c r="L236" s="283"/>
      <c r="M236" s="283"/>
      <c r="N236" s="284"/>
      <c r="T236" s="141"/>
    </row>
    <row r="237" spans="1:20" ht="16.5" customHeight="1">
      <c r="A237" s="364" t="s">
        <v>123</v>
      </c>
      <c r="B237" s="364"/>
      <c r="C237" s="364"/>
      <c r="D237" s="364"/>
      <c r="E237" s="365"/>
      <c r="F237" s="365"/>
      <c r="G237" s="365"/>
      <c r="H237" s="365"/>
      <c r="I237" s="365"/>
      <c r="J237" s="476"/>
      <c r="K237" s="477"/>
      <c r="L237" s="477"/>
      <c r="M237" s="477"/>
      <c r="N237" s="478"/>
      <c r="O237" s="2"/>
      <c r="T237" s="141"/>
    </row>
    <row r="238" spans="1:20" ht="16.5" customHeight="1">
      <c r="A238" s="364" t="s">
        <v>155</v>
      </c>
      <c r="B238" s="364"/>
      <c r="C238" s="364"/>
      <c r="D238" s="364"/>
      <c r="E238" s="156" t="s">
        <v>163</v>
      </c>
      <c r="F238" s="156"/>
      <c r="G238" s="157"/>
      <c r="H238" s="157"/>
      <c r="I238" s="119"/>
      <c r="J238" s="476"/>
      <c r="K238" s="477"/>
      <c r="L238" s="477"/>
      <c r="M238" s="477"/>
      <c r="N238" s="478"/>
      <c r="T238" s="141"/>
    </row>
    <row r="239" spans="1:20" ht="16.5" customHeight="1">
      <c r="A239" s="364" t="s">
        <v>124</v>
      </c>
      <c r="B239" s="364"/>
      <c r="C239" s="364"/>
      <c r="D239" s="364"/>
      <c r="E239" s="156" t="s">
        <v>170</v>
      </c>
      <c r="F239" s="156"/>
      <c r="G239" s="157"/>
      <c r="H239" s="157"/>
      <c r="I239" s="119"/>
      <c r="J239" s="476"/>
      <c r="K239" s="477"/>
      <c r="L239" s="477"/>
      <c r="M239" s="477"/>
      <c r="N239" s="478"/>
      <c r="T239" s="141"/>
    </row>
    <row r="240" spans="1:20" ht="30" customHeight="1">
      <c r="A240" s="364" t="s">
        <v>125</v>
      </c>
      <c r="B240" s="364"/>
      <c r="C240" s="364"/>
      <c r="D240" s="364"/>
      <c r="E240" s="156"/>
      <c r="F240" s="156"/>
      <c r="G240" s="157"/>
      <c r="H240" s="157"/>
      <c r="I240" s="119"/>
      <c r="J240" s="476"/>
      <c r="K240" s="477"/>
      <c r="L240" s="477"/>
      <c r="M240" s="477"/>
      <c r="N240" s="478"/>
      <c r="T240" s="141"/>
    </row>
    <row r="241" spans="1:20" ht="16.5" customHeight="1">
      <c r="A241" s="365" t="s">
        <v>126</v>
      </c>
      <c r="B241" s="365"/>
      <c r="C241" s="365"/>
      <c r="D241" s="365"/>
      <c r="E241" s="146"/>
      <c r="F241" s="146"/>
      <c r="G241" s="119"/>
      <c r="H241" s="119"/>
      <c r="I241" s="119"/>
      <c r="J241" s="288" t="s">
        <v>219</v>
      </c>
      <c r="K241" s="289"/>
      <c r="L241" s="289" t="s">
        <v>220</v>
      </c>
      <c r="M241" s="285"/>
      <c r="N241" s="286"/>
      <c r="T241" s="141"/>
    </row>
    <row r="242" spans="5:20" ht="16.5" customHeight="1">
      <c r="E242" s="139"/>
      <c r="F242" s="139"/>
      <c r="J242" s="290"/>
      <c r="K242" s="115"/>
      <c r="L242" s="115"/>
      <c r="M242" s="115"/>
      <c r="N242" s="291"/>
      <c r="T242" s="141"/>
    </row>
    <row r="243" spans="5:20" ht="16.5" customHeight="1">
      <c r="E243" s="139"/>
      <c r="F243" s="139"/>
      <c r="J243" s="285"/>
      <c r="K243" s="285"/>
      <c r="L243" s="285"/>
      <c r="M243" s="285"/>
      <c r="N243" s="285"/>
      <c r="T243" s="141"/>
    </row>
    <row r="244" spans="10:20" ht="12.75">
      <c r="J244" s="5"/>
      <c r="K244" s="5"/>
      <c r="L244" s="5"/>
      <c r="M244" s="5"/>
      <c r="N244" s="5"/>
      <c r="T244" s="141"/>
    </row>
    <row r="245" spans="1:20" ht="12.75">
      <c r="A245" s="77"/>
      <c r="T245" s="141"/>
    </row>
    <row r="246" spans="1:20" ht="12.75">
      <c r="A246" s="77"/>
      <c r="N246" s="77"/>
      <c r="T246" s="141"/>
    </row>
    <row r="247" spans="10:20" ht="12.75">
      <c r="J247" s="287" t="s">
        <v>221</v>
      </c>
      <c r="T247" s="141"/>
    </row>
    <row r="248" spans="10:20" ht="12.75">
      <c r="J248" s="97"/>
      <c r="O248" s="79"/>
      <c r="P248" s="78"/>
      <c r="T248" s="141"/>
    </row>
    <row r="249" spans="1:20" s="77" customFormat="1" ht="48.75" customHeight="1">
      <c r="A249"/>
      <c r="B249" s="318" t="s">
        <v>257</v>
      </c>
      <c r="C249"/>
      <c r="D249"/>
      <c r="E249"/>
      <c r="F249"/>
      <c r="G249"/>
      <c r="H249"/>
      <c r="I249"/>
      <c r="J249" s="287" t="s">
        <v>222</v>
      </c>
      <c r="K249"/>
      <c r="L249"/>
      <c r="M249"/>
      <c r="N249"/>
      <c r="O249" s="80">
        <v>1</v>
      </c>
      <c r="P249" s="82" t="s">
        <v>279</v>
      </c>
      <c r="T249" s="141"/>
    </row>
    <row r="250" spans="1:20" s="77" customFormat="1" ht="33" customHeight="1">
      <c r="A250"/>
      <c r="B250" s="358" t="s">
        <v>280</v>
      </c>
      <c r="C250" s="359"/>
      <c r="D250" s="359"/>
      <c r="E250" s="359"/>
      <c r="F250" s="359"/>
      <c r="G250" s="359"/>
      <c r="H250" s="359"/>
      <c r="I250" s="359"/>
      <c r="J250" s="359"/>
      <c r="K250" s="359"/>
      <c r="L250" s="359"/>
      <c r="M250" s="359"/>
      <c r="N250" s="360"/>
      <c r="O250" s="80">
        <v>2</v>
      </c>
      <c r="P250" s="82" t="s">
        <v>281</v>
      </c>
      <c r="T250" s="141"/>
    </row>
    <row r="251" spans="1:20" s="77" customFormat="1" ht="23.25" customHeight="1">
      <c r="A251"/>
      <c r="B251" s="358" t="s">
        <v>282</v>
      </c>
      <c r="C251" s="359"/>
      <c r="D251" s="359"/>
      <c r="E251" s="359"/>
      <c r="F251" s="359"/>
      <c r="G251" s="359"/>
      <c r="H251" s="359"/>
      <c r="I251" s="359"/>
      <c r="J251" s="359"/>
      <c r="K251" s="359"/>
      <c r="L251" s="359"/>
      <c r="M251" s="359"/>
      <c r="N251" s="360"/>
      <c r="O251" s="80">
        <v>3</v>
      </c>
      <c r="P251" s="82" t="s">
        <v>283</v>
      </c>
      <c r="T251" s="141"/>
    </row>
    <row r="252" spans="1:20" s="77" customFormat="1" ht="26.25" customHeight="1">
      <c r="A252"/>
      <c r="B252" s="358" t="s">
        <v>167</v>
      </c>
      <c r="C252" s="359"/>
      <c r="D252" s="359"/>
      <c r="E252" s="359"/>
      <c r="F252" s="359"/>
      <c r="G252" s="359"/>
      <c r="H252" s="359"/>
      <c r="I252" s="359"/>
      <c r="J252" s="359"/>
      <c r="K252" s="359"/>
      <c r="L252" s="359"/>
      <c r="M252" s="359"/>
      <c r="N252" s="360"/>
      <c r="O252" s="80">
        <v>4</v>
      </c>
      <c r="P252" s="82" t="s">
        <v>284</v>
      </c>
      <c r="T252" s="141"/>
    </row>
    <row r="253" spans="1:20" s="77" customFormat="1" ht="50.25" customHeight="1">
      <c r="A253"/>
      <c r="B253" s="358" t="s">
        <v>196</v>
      </c>
      <c r="C253" s="359"/>
      <c r="D253" s="359"/>
      <c r="E253" s="359"/>
      <c r="F253" s="359"/>
      <c r="G253" s="359"/>
      <c r="H253" s="359"/>
      <c r="I253" s="359"/>
      <c r="J253" s="359"/>
      <c r="K253" s="359"/>
      <c r="L253" s="359"/>
      <c r="M253" s="359"/>
      <c r="N253" s="360"/>
      <c r="O253" s="80">
        <v>5</v>
      </c>
      <c r="P253" s="86" t="s">
        <v>76</v>
      </c>
      <c r="T253" s="141"/>
    </row>
    <row r="254" spans="1:20" s="77" customFormat="1" ht="37.5" customHeight="1">
      <c r="A254"/>
      <c r="B254"/>
      <c r="C254"/>
      <c r="D254"/>
      <c r="E254"/>
      <c r="F254"/>
      <c r="G254"/>
      <c r="H254"/>
      <c r="I254"/>
      <c r="J254"/>
      <c r="K254"/>
      <c r="L254"/>
      <c r="M254"/>
      <c r="N254"/>
      <c r="O254" s="80">
        <v>6</v>
      </c>
      <c r="P254" s="82" t="s">
        <v>285</v>
      </c>
      <c r="T254" s="141"/>
    </row>
    <row r="255" spans="1:20" s="77" customFormat="1" ht="89.25">
      <c r="A255"/>
      <c r="B255"/>
      <c r="C255"/>
      <c r="D255"/>
      <c r="E255"/>
      <c r="F255"/>
      <c r="G255"/>
      <c r="H255"/>
      <c r="I255"/>
      <c r="J255"/>
      <c r="K255"/>
      <c r="L255"/>
      <c r="M255"/>
      <c r="N255"/>
      <c r="O255" s="80">
        <v>7</v>
      </c>
      <c r="P255" s="82" t="s">
        <v>286</v>
      </c>
      <c r="T255" s="141"/>
    </row>
    <row r="256" spans="1:20" s="77" customFormat="1" ht="12.75">
      <c r="A256"/>
      <c r="B256"/>
      <c r="C256"/>
      <c r="D256"/>
      <c r="E256"/>
      <c r="F256"/>
      <c r="G256"/>
      <c r="H256"/>
      <c r="I256"/>
      <c r="J256"/>
      <c r="K256"/>
      <c r="L256"/>
      <c r="M256"/>
      <c r="N256"/>
      <c r="O256" s="81">
        <v>8</v>
      </c>
      <c r="P256" s="87" t="s">
        <v>76</v>
      </c>
      <c r="T256" s="141"/>
    </row>
    <row r="257" spans="1:20" s="77" customFormat="1" ht="12.75">
      <c r="A257"/>
      <c r="B257"/>
      <c r="C257"/>
      <c r="D257"/>
      <c r="E257"/>
      <c r="F257"/>
      <c r="G257"/>
      <c r="H257"/>
      <c r="I257"/>
      <c r="J257"/>
      <c r="K257"/>
      <c r="L257"/>
      <c r="M257"/>
      <c r="N257"/>
      <c r="T257" s="141"/>
    </row>
    <row r="258" spans="1:20" s="77" customFormat="1" ht="12.75">
      <c r="A258"/>
      <c r="B258"/>
      <c r="C258"/>
      <c r="D258"/>
      <c r="E258"/>
      <c r="F258"/>
      <c r="G258"/>
      <c r="H258"/>
      <c r="I258"/>
      <c r="J258"/>
      <c r="K258"/>
      <c r="L258"/>
      <c r="M258"/>
      <c r="N258"/>
      <c r="T258" s="141"/>
    </row>
    <row r="259" spans="1:20" s="77" customFormat="1" ht="12.75">
      <c r="A259"/>
      <c r="B259"/>
      <c r="C259"/>
      <c r="D259"/>
      <c r="E259"/>
      <c r="F259"/>
      <c r="G259"/>
      <c r="H259"/>
      <c r="I259"/>
      <c r="J259"/>
      <c r="K259"/>
      <c r="L259"/>
      <c r="M259"/>
      <c r="N259"/>
      <c r="T259" s="141"/>
    </row>
    <row r="260" spans="1:20" s="77" customFormat="1" ht="12.75">
      <c r="A260"/>
      <c r="B260"/>
      <c r="C260"/>
      <c r="D260"/>
      <c r="E260"/>
      <c r="F260"/>
      <c r="G260"/>
      <c r="H260"/>
      <c r="I260"/>
      <c r="J260"/>
      <c r="K260"/>
      <c r="L260"/>
      <c r="M260"/>
      <c r="N260"/>
      <c r="T260" s="141"/>
    </row>
    <row r="261" spans="1:20" s="77" customFormat="1" ht="12.75">
      <c r="A261"/>
      <c r="B261"/>
      <c r="C261"/>
      <c r="D261"/>
      <c r="E261"/>
      <c r="F261"/>
      <c r="G261"/>
      <c r="H261"/>
      <c r="I261"/>
      <c r="J261"/>
      <c r="K261"/>
      <c r="L261"/>
      <c r="M261"/>
      <c r="N261"/>
      <c r="T261" s="141"/>
    </row>
    <row r="262" spans="1:14" s="77" customFormat="1" ht="12.75">
      <c r="A262"/>
      <c r="B262"/>
      <c r="C262"/>
      <c r="D262"/>
      <c r="E262"/>
      <c r="F262"/>
      <c r="G262"/>
      <c r="H262"/>
      <c r="I262"/>
      <c r="J262"/>
      <c r="K262"/>
      <c r="L262"/>
      <c r="M262"/>
      <c r="N262"/>
    </row>
    <row r="263" spans="1:14" s="77" customFormat="1" ht="12.75">
      <c r="A263"/>
      <c r="B263"/>
      <c r="C263"/>
      <c r="D263"/>
      <c r="E263"/>
      <c r="F263"/>
      <c r="G263"/>
      <c r="H263"/>
      <c r="I263"/>
      <c r="J263"/>
      <c r="K263"/>
      <c r="L263"/>
      <c r="M263"/>
      <c r="N263"/>
    </row>
    <row r="264" spans="1:14" s="77" customFormat="1" ht="12.75">
      <c r="A264"/>
      <c r="B264"/>
      <c r="C264"/>
      <c r="D264"/>
      <c r="E264"/>
      <c r="F264"/>
      <c r="G264"/>
      <c r="H264"/>
      <c r="I264"/>
      <c r="J264"/>
      <c r="K264"/>
      <c r="L264"/>
      <c r="M264"/>
      <c r="N264"/>
    </row>
    <row r="265" spans="1:14" s="77" customFormat="1" ht="12.75">
      <c r="A265"/>
      <c r="B265"/>
      <c r="C265"/>
      <c r="D265"/>
      <c r="E265"/>
      <c r="F265"/>
      <c r="G265"/>
      <c r="H265"/>
      <c r="I265"/>
      <c r="J265"/>
      <c r="K265"/>
      <c r="L265"/>
      <c r="M265"/>
      <c r="N265"/>
    </row>
    <row r="302" spans="1:20" ht="12.75">
      <c r="A302" s="39"/>
      <c r="D302" s="40"/>
      <c r="G302" s="292"/>
      <c r="P302" s="38"/>
      <c r="T302" s="141">
        <v>1.78</v>
      </c>
    </row>
    <row r="303" spans="2:20" ht="12.75">
      <c r="B303" s="39"/>
      <c r="T303" s="141">
        <v>1.77</v>
      </c>
    </row>
    <row r="304" spans="2:20" ht="12.75">
      <c r="B304" s="41"/>
      <c r="T304" s="141">
        <v>1.76</v>
      </c>
    </row>
    <row r="305" spans="2:20" ht="12.75">
      <c r="B305" s="39"/>
      <c r="D305" s="32"/>
      <c r="T305" s="141">
        <v>1.75</v>
      </c>
    </row>
    <row r="306" spans="2:20" ht="12.75">
      <c r="B306" s="39"/>
      <c r="D306" s="32"/>
      <c r="T306" s="141">
        <v>1.74</v>
      </c>
    </row>
    <row r="307" spans="2:20" ht="12.75">
      <c r="B307" s="37"/>
      <c r="T307" s="141">
        <v>1.73</v>
      </c>
    </row>
    <row r="308" spans="2:20" ht="12.75">
      <c r="B308" s="38"/>
      <c r="T308" s="141">
        <v>1.72</v>
      </c>
    </row>
    <row r="309" spans="2:20" ht="30" customHeight="1">
      <c r="B309" s="6"/>
      <c r="C309" s="6"/>
      <c r="D309" s="6"/>
      <c r="E309" s="6"/>
      <c r="F309" s="6"/>
      <c r="G309" s="6"/>
      <c r="H309" s="6"/>
      <c r="I309" s="6"/>
      <c r="J309" s="6"/>
      <c r="K309" s="6"/>
      <c r="L309" s="6"/>
      <c r="T309" s="141">
        <v>1.71</v>
      </c>
    </row>
  </sheetData>
  <sheetProtection/>
  <mergeCells count="172">
    <mergeCell ref="B224:N224"/>
    <mergeCell ref="B225:N225"/>
    <mergeCell ref="J112:L112"/>
    <mergeCell ref="J113:L113"/>
    <mergeCell ref="J111:L111"/>
    <mergeCell ref="B217:N217"/>
    <mergeCell ref="B221:N221"/>
    <mergeCell ref="B218:N218"/>
    <mergeCell ref="B214:N214"/>
    <mergeCell ref="B215:N215"/>
    <mergeCell ref="B216:N216"/>
    <mergeCell ref="C2:L2"/>
    <mergeCell ref="J168:L168"/>
    <mergeCell ref="C117:L118"/>
    <mergeCell ref="B43:C43"/>
    <mergeCell ref="B39:C39"/>
    <mergeCell ref="B24:C24"/>
    <mergeCell ref="D35:G35"/>
    <mergeCell ref="B25:C25"/>
    <mergeCell ref="B26:C26"/>
    <mergeCell ref="J237:N240"/>
    <mergeCell ref="J141:L141"/>
    <mergeCell ref="H142:I142"/>
    <mergeCell ref="H141:I141"/>
    <mergeCell ref="B219:N219"/>
    <mergeCell ref="B37:C37"/>
    <mergeCell ref="I16:I17"/>
    <mergeCell ref="J16:J17"/>
    <mergeCell ref="B29:C29"/>
    <mergeCell ref="B30:C30"/>
    <mergeCell ref="B38:C38"/>
    <mergeCell ref="D42:G42"/>
    <mergeCell ref="B40:C40"/>
    <mergeCell ref="B41:C41"/>
    <mergeCell ref="B16:C17"/>
    <mergeCell ref="D16:G17"/>
    <mergeCell ref="B21:C21"/>
    <mergeCell ref="B22:C22"/>
    <mergeCell ref="B23:C23"/>
    <mergeCell ref="B35:C35"/>
    <mergeCell ref="B36:C36"/>
    <mergeCell ref="D32:G32"/>
    <mergeCell ref="B31:C31"/>
    <mergeCell ref="B33:C33"/>
    <mergeCell ref="B34:C34"/>
    <mergeCell ref="B18:C18"/>
    <mergeCell ref="B19:C19"/>
    <mergeCell ref="B20:C20"/>
    <mergeCell ref="B27:C27"/>
    <mergeCell ref="B28:C28"/>
    <mergeCell ref="D34:G34"/>
    <mergeCell ref="D28:G28"/>
    <mergeCell ref="B32:C32"/>
    <mergeCell ref="I187:J187"/>
    <mergeCell ref="D36:G36"/>
    <mergeCell ref="D37:G37"/>
    <mergeCell ref="H168:I168"/>
    <mergeCell ref="D38:G38"/>
    <mergeCell ref="D24:G24"/>
    <mergeCell ref="D18:G18"/>
    <mergeCell ref="D19:G19"/>
    <mergeCell ref="D20:G20"/>
    <mergeCell ref="D21:G21"/>
    <mergeCell ref="D33:G33"/>
    <mergeCell ref="D23:G23"/>
    <mergeCell ref="D25:G25"/>
    <mergeCell ref="D26:G26"/>
    <mergeCell ref="D27:G27"/>
    <mergeCell ref="D39:G39"/>
    <mergeCell ref="D31:G31"/>
    <mergeCell ref="D29:G29"/>
    <mergeCell ref="D30:G30"/>
    <mergeCell ref="H179:L179"/>
    <mergeCell ref="C174:L175"/>
    <mergeCell ref="C143:L144"/>
    <mergeCell ref="D131:M132"/>
    <mergeCell ref="M156:N156"/>
    <mergeCell ref="B179:C179"/>
    <mergeCell ref="L16:L17"/>
    <mergeCell ref="M16:M17"/>
    <mergeCell ref="K16:K17"/>
    <mergeCell ref="H16:H17"/>
    <mergeCell ref="M52:N52"/>
    <mergeCell ref="H114:I114"/>
    <mergeCell ref="K56:M56"/>
    <mergeCell ref="I56:J56"/>
    <mergeCell ref="F56:H56"/>
    <mergeCell ref="J114:L114"/>
    <mergeCell ref="C194:F194"/>
    <mergeCell ref="I193:L193"/>
    <mergeCell ref="D40:G40"/>
    <mergeCell ref="D43:G43"/>
    <mergeCell ref="I184:J184"/>
    <mergeCell ref="I183:J183"/>
    <mergeCell ref="H169:I169"/>
    <mergeCell ref="G186:H186"/>
    <mergeCell ref="B42:C42"/>
    <mergeCell ref="D41:G41"/>
    <mergeCell ref="M6:N6"/>
    <mergeCell ref="M84:N84"/>
    <mergeCell ref="M123:N123"/>
    <mergeCell ref="H12:M12"/>
    <mergeCell ref="D56:E56"/>
    <mergeCell ref="J96:M96"/>
    <mergeCell ref="H111:I111"/>
    <mergeCell ref="H112:I112"/>
    <mergeCell ref="H14:M14"/>
    <mergeCell ref="D22:G22"/>
    <mergeCell ref="L234:N234"/>
    <mergeCell ref="I72:J72"/>
    <mergeCell ref="I74:I75"/>
    <mergeCell ref="E87:H87"/>
    <mergeCell ref="I185:J185"/>
    <mergeCell ref="I186:J186"/>
    <mergeCell ref="C115:L116"/>
    <mergeCell ref="C172:L173"/>
    <mergeCell ref="A231:D231"/>
    <mergeCell ref="K71:M77"/>
    <mergeCell ref="Q57:R57"/>
    <mergeCell ref="E103:G103"/>
    <mergeCell ref="E133:G133"/>
    <mergeCell ref="C126:J126"/>
    <mergeCell ref="C88:M88"/>
    <mergeCell ref="G184:H184"/>
    <mergeCell ref="D101:M102"/>
    <mergeCell ref="F71:J71"/>
    <mergeCell ref="C145:L146"/>
    <mergeCell ref="D159:M160"/>
    <mergeCell ref="A238:D238"/>
    <mergeCell ref="A239:D239"/>
    <mergeCell ref="A240:D240"/>
    <mergeCell ref="A241:D241"/>
    <mergeCell ref="A236:D236"/>
    <mergeCell ref="A232:D232"/>
    <mergeCell ref="A233:D233"/>
    <mergeCell ref="A234:D234"/>
    <mergeCell ref="A235:D235"/>
    <mergeCell ref="A227:D227"/>
    <mergeCell ref="A229:D230"/>
    <mergeCell ref="A228:D228"/>
    <mergeCell ref="E236:I237"/>
    <mergeCell ref="A237:D237"/>
    <mergeCell ref="F199:M200"/>
    <mergeCell ref="M210:N210"/>
    <mergeCell ref="B208:L209"/>
    <mergeCell ref="E227:I227"/>
    <mergeCell ref="B223:N223"/>
    <mergeCell ref="G183:H183"/>
    <mergeCell ref="C184:F184"/>
    <mergeCell ref="C185:F185"/>
    <mergeCell ref="C186:F186"/>
    <mergeCell ref="C187:F187"/>
    <mergeCell ref="G187:H187"/>
    <mergeCell ref="G185:H185"/>
    <mergeCell ref="B213:N213"/>
    <mergeCell ref="B222:N222"/>
    <mergeCell ref="B250:N250"/>
    <mergeCell ref="B251:N251"/>
    <mergeCell ref="B252:N252"/>
    <mergeCell ref="B253:N253"/>
    <mergeCell ref="E228:I230"/>
    <mergeCell ref="E231:I231"/>
    <mergeCell ref="E232:I233"/>
    <mergeCell ref="E234:I235"/>
    <mergeCell ref="M211:N211"/>
    <mergeCell ref="M7:N7"/>
    <mergeCell ref="M53:N53"/>
    <mergeCell ref="M85:N85"/>
    <mergeCell ref="M124:N124"/>
    <mergeCell ref="M157:N157"/>
    <mergeCell ref="M197:N197"/>
    <mergeCell ref="M196:N196"/>
  </mergeCells>
  <dataValidations count="7">
    <dataValidation type="list" allowBlank="1" showInputMessage="1" showErrorMessage="1" sqref="C126">
      <formula1>$P$122:$P$127</formula1>
    </dataValidation>
    <dataValidation type="list" allowBlank="1" showInputMessage="1" showErrorMessage="1" sqref="I184:J187">
      <formula1>$P$184:$P$187</formula1>
    </dataValidation>
    <dataValidation type="list" allowBlank="1" showInputMessage="1" showErrorMessage="1" sqref="I65">
      <formula1>$Q$60:$Q$64</formula1>
    </dataValidation>
    <dataValidation type="list" allowBlank="1" showInputMessage="1" showErrorMessage="1" sqref="J65">
      <formula1>$R$59</formula1>
    </dataValidation>
    <dataValidation type="list" allowBlank="1" showInputMessage="1" showErrorMessage="1" sqref="J237">
      <formula1>$J$246:$J$250</formula1>
    </dataValidation>
    <dataValidation type="list" allowBlank="1" showInputMessage="1" showErrorMessage="1" sqref="B213:N213">
      <formula1>$B$250:$B$251</formula1>
    </dataValidation>
    <dataValidation type="list" allowBlank="1" showInputMessage="1" showErrorMessage="1" sqref="B214:N214">
      <formula1>$B$252:$B$253</formula1>
    </dataValidation>
  </dataValidations>
  <printOptions horizontalCentered="1"/>
  <pageMargins left="0.3" right="0.5" top="0.75" bottom="0.8" header="0.25" footer="0.5"/>
  <pageSetup fitToHeight="4" horizontalDpi="600" verticalDpi="600" orientation="landscape" scale="65" r:id="rId4"/>
  <headerFooter alignWithMargins="0">
    <oddHeader>&amp;L&amp;G&amp;C&amp;"Arial,Bold"&amp;12Development Services Department (DSD)&amp;16
DESIGN CONDITIONS (DC)
&amp;12[Formerly: Plan Of Service]</oddHeader>
    <oddFooter>&amp;L&amp;"Arial,Bold"&amp;12File Name:
&amp;F&amp;CPage &amp;P of &amp;N&amp;R&amp;"Arial,Bold"&amp;12Printed: &amp;D, &amp;T</oddFooter>
  </headerFooter>
  <rowBreaks count="6" manualBreakCount="6">
    <brk id="50" max="13" man="1"/>
    <brk id="82" max="13" man="1"/>
    <brk id="121" max="13" man="1"/>
    <brk id="154" max="13" man="1"/>
    <brk id="194" max="13" man="1"/>
    <brk id="209" max="13"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EMWD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wallacec</dc:creator>
  <cp:keywords/>
  <dc:description/>
  <cp:lastModifiedBy>Maroun</cp:lastModifiedBy>
  <cp:lastPrinted>2019-10-23T20:53:52Z</cp:lastPrinted>
  <dcterms:created xsi:type="dcterms:W3CDTF">2002-08-16T15:51:25Z</dcterms:created>
  <dcterms:modified xsi:type="dcterms:W3CDTF">2019-10-23T21:22:35Z</dcterms:modified>
  <cp:category/>
  <cp:version/>
  <cp:contentType/>
  <cp:contentStatus/>
</cp:coreProperties>
</file>