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7256" windowHeight="5556" tabRatio="601" activeTab="0"/>
  </bookViews>
  <sheets>
    <sheet name="POS" sheetId="1" r:id="rId1"/>
  </sheets>
  <definedNames>
    <definedName name="_xlnm.Print_Area" localSheetId="0">'POS'!$A$1:$N$270</definedName>
  </definedNames>
  <calcPr fullCalcOnLoad="1"/>
</workbook>
</file>

<file path=xl/comments1.xml><?xml version="1.0" encoding="utf-8"?>
<comments xmlns="http://schemas.openxmlformats.org/spreadsheetml/2006/main">
  <authors>
    <author>EMWD</author>
    <author>Maroun El-Hage</author>
  </authors>
  <commentList>
    <comment ref="B381" authorId="0">
      <text>
        <r>
          <rPr>
            <b/>
            <sz val="8"/>
            <rFont val="Tahoma"/>
            <family val="2"/>
          </rPr>
          <t>EMWD:</t>
        </r>
        <r>
          <rPr>
            <sz val="8"/>
            <rFont val="Tahoma"/>
            <family val="2"/>
          </rPr>
          <t xml:space="preserve">
See Alex when preparing Agreement</t>
        </r>
      </text>
    </comment>
    <comment ref="I60" authorId="1">
      <text>
        <r>
          <rPr>
            <b/>
            <sz val="9"/>
            <rFont val="Tahoma"/>
            <family val="2"/>
          </rPr>
          <t>MDD Peaking Factor Selection:
3.0 PF for Small Pressure Zone, &lt;500 gpm
2.5 PF for Medium Pressure Zone, 500 to 2,000 gpm
2.0 PF for Large Pressure Zone, 2,000+ gpm</t>
        </r>
      </text>
    </comment>
  </commentList>
</comments>
</file>

<file path=xl/sharedStrings.xml><?xml version="1.0" encoding="utf-8"?>
<sst xmlns="http://schemas.openxmlformats.org/spreadsheetml/2006/main" count="455" uniqueCount="330">
  <si>
    <t>Cross Streets:</t>
  </si>
  <si>
    <t>SEWER</t>
  </si>
  <si>
    <t>AREA</t>
  </si>
  <si>
    <t>LAND USE</t>
  </si>
  <si>
    <t>AREA SIZE</t>
  </si>
  <si>
    <t>DEMAND ASSMT.</t>
  </si>
  <si>
    <t>PEAK FACTOR</t>
  </si>
  <si>
    <t>DESCRIPTION</t>
  </si>
  <si>
    <t>AC</t>
  </si>
  <si>
    <t>DU</t>
  </si>
  <si>
    <t>(GAL/AC)</t>
  </si>
  <si>
    <t>(GAL/EDU)</t>
  </si>
  <si>
    <t>ADD</t>
  </si>
  <si>
    <t>MDD</t>
  </si>
  <si>
    <t>PKHR</t>
  </si>
  <si>
    <t>TOTAL (GPD)</t>
  </si>
  <si>
    <t>TOTAL (GPM)</t>
  </si>
  <si>
    <t>(a)</t>
  </si>
  <si>
    <t>Location:</t>
  </si>
  <si>
    <t>Nearest Pipeline Facility w/Capacity:</t>
  </si>
  <si>
    <t>Pipeline:</t>
  </si>
  <si>
    <t>Booster Plant:</t>
  </si>
  <si>
    <t>Storage Tank:</t>
  </si>
  <si>
    <t>Size</t>
  </si>
  <si>
    <t>Unit</t>
  </si>
  <si>
    <t>Location</t>
  </si>
  <si>
    <t>Limits</t>
  </si>
  <si>
    <t>Size needed</t>
  </si>
  <si>
    <t>Onsite/Offsite</t>
  </si>
  <si>
    <t>Dia (in)</t>
  </si>
  <si>
    <t>Approximate lengths for planning purposes only</t>
  </si>
  <si>
    <t>(e)</t>
  </si>
  <si>
    <t>(f)</t>
  </si>
  <si>
    <t>I.  PROJECT INFORMATION</t>
  </si>
  <si>
    <r>
      <t xml:space="preserve">Project Name: </t>
    </r>
    <r>
      <rPr>
        <b/>
        <vertAlign val="superscript"/>
        <sz val="10"/>
        <rFont val="Arial"/>
        <family val="2"/>
      </rPr>
      <t>(a)</t>
    </r>
  </si>
  <si>
    <r>
      <t>IRRIGATION</t>
    </r>
    <r>
      <rPr>
        <b/>
        <i/>
        <vertAlign val="superscript"/>
        <sz val="10"/>
        <rFont val="Arial"/>
        <family val="2"/>
      </rPr>
      <t xml:space="preserve"> (b)</t>
    </r>
  </si>
  <si>
    <t>(g)</t>
  </si>
  <si>
    <t>Description/General Location</t>
  </si>
  <si>
    <t>$ Amt/lf</t>
  </si>
  <si>
    <t>Total</t>
  </si>
  <si>
    <t>(h)</t>
  </si>
  <si>
    <t>Pressure Zone:</t>
  </si>
  <si>
    <t>HWL</t>
  </si>
  <si>
    <t>Notes:</t>
  </si>
  <si>
    <r>
      <t>Length (lf)</t>
    </r>
    <r>
      <rPr>
        <b/>
        <vertAlign val="superscript"/>
        <sz val="10"/>
        <rFont val="Arial"/>
        <family val="2"/>
      </rPr>
      <t>(f)</t>
    </r>
  </si>
  <si>
    <r>
      <t>Length (lf)</t>
    </r>
    <r>
      <rPr>
        <b/>
        <vertAlign val="superscript"/>
        <sz val="10"/>
        <rFont val="Arial"/>
        <family val="2"/>
      </rPr>
      <t>(h)</t>
    </r>
  </si>
  <si>
    <t>(i)</t>
  </si>
  <si>
    <t>Size (gpm)</t>
  </si>
  <si>
    <t>Interim/Perm</t>
  </si>
  <si>
    <t>(j)</t>
  </si>
  <si>
    <t>Estimated for budgetary purposes only</t>
  </si>
  <si>
    <t>(k)</t>
  </si>
  <si>
    <t>Include attachments (such as hydraulic calculations, maps, etc.) when necessary</t>
  </si>
  <si>
    <t>Prepared By:</t>
  </si>
  <si>
    <r>
      <t>Length (lf)</t>
    </r>
    <r>
      <rPr>
        <b/>
        <vertAlign val="superscript"/>
        <sz val="10"/>
        <rFont val="Arial"/>
        <family val="2"/>
      </rPr>
      <t>(k)</t>
    </r>
  </si>
  <si>
    <t xml:space="preserve">                 Other:</t>
  </si>
  <si>
    <t>N/A</t>
  </si>
  <si>
    <t>Implementing facility:</t>
  </si>
  <si>
    <t>Include TTM, TR, PM, SP, APN or other applicable number or name</t>
  </si>
  <si>
    <t>Date</t>
  </si>
  <si>
    <t>Non-Reimbursable</t>
  </si>
  <si>
    <t>Moreno Valley Regional Water Reclamation Facility</t>
  </si>
  <si>
    <t>Perris Valley Regional Water Reclamation Facility</t>
  </si>
  <si>
    <t>San Jacinto Regional Water Reclamation Facility</t>
  </si>
  <si>
    <t>Temecula Valley Regional Water Reclamation Facility</t>
  </si>
  <si>
    <t>Did it meet the fire flow demand:</t>
  </si>
  <si>
    <t>Fire flow duration (HRS):</t>
  </si>
  <si>
    <t>(GPM)</t>
  </si>
  <si>
    <t>(HRS)</t>
  </si>
  <si>
    <t>Note:  -Estimated for planning purposes (at a 20 psi residual pressure).  Actual fire flow and duration will be established by the governing Fire Marshall.</t>
  </si>
  <si>
    <t xml:space="preserve">- </t>
  </si>
  <si>
    <t>Reviewed By:</t>
  </si>
  <si>
    <t>Fire flow demand (GPM):</t>
  </si>
  <si>
    <t>Plan Check - Work Order:</t>
  </si>
  <si>
    <t xml:space="preserve"> </t>
  </si>
  <si>
    <t>Visit http://www.emwd.org/new_biz/construction_fee-schedule.html  for our complete fee schedule.</t>
  </si>
  <si>
    <t>Signature</t>
  </si>
  <si>
    <t>______________________</t>
  </si>
  <si>
    <t>FLOW PROJECTIONS</t>
  </si>
  <si>
    <t>DEMAND PROJECTIONS</t>
  </si>
  <si>
    <t>(EMWD-FRONTAGE)</t>
  </si>
  <si>
    <t>Comment:</t>
  </si>
  <si>
    <t>Comments:</t>
  </si>
  <si>
    <t>Potentially Reimbursable</t>
  </si>
  <si>
    <t>Existing
Frontage Memo #</t>
  </si>
  <si>
    <t>pw= Maroun</t>
  </si>
  <si>
    <t>All connection fees can be estimated via our EMWD website.</t>
  </si>
  <si>
    <t>3-</t>
  </si>
  <si>
    <t>4-</t>
  </si>
  <si>
    <t>Work Order Closure processed ?</t>
  </si>
  <si>
    <t>RWUE: has it been completed ?</t>
  </si>
  <si>
    <r>
      <t xml:space="preserve">Type </t>
    </r>
    <r>
      <rPr>
        <b/>
        <vertAlign val="superscript"/>
        <sz val="10"/>
        <rFont val="Arial"/>
        <family val="2"/>
      </rPr>
      <t>(n,o)</t>
    </r>
  </si>
  <si>
    <t xml:space="preserve">(n) "Potentially Reimbursable" means: </t>
  </si>
  <si>
    <t xml:space="preserve">(o) "Non-Reimbursable" means: </t>
  </si>
  <si>
    <t>- Applicant to complete Gray sections -</t>
  </si>
  <si>
    <t>EMWD to complete Yellow/White sections -</t>
  </si>
  <si>
    <t>MDD PF</t>
  </si>
  <si>
    <t>PHD PF</t>
  </si>
  <si>
    <t>ADWF TOTAL (GPD)</t>
  </si>
  <si>
    <t>ADWF TOTAL (GPM)</t>
  </si>
  <si>
    <t>PDWF - PEAK FLOW (GPD)</t>
  </si>
  <si>
    <t>POTABLE    WATER</t>
  </si>
  <si>
    <t xml:space="preserve">Was LAFCO Fringe Annexation Approved? </t>
  </si>
  <si>
    <t>Is LAFCO Fringe Annexation Required?</t>
  </si>
  <si>
    <t>POTABLE WATER</t>
  </si>
  <si>
    <t>ADWF</t>
  </si>
  <si>
    <t>PDWF - PEAK FLOW (GPM)</t>
  </si>
  <si>
    <t>Pressure Conditions (in the main pipeline):</t>
  </si>
  <si>
    <t>Include attachments (such as special studies, maps, etc.) when applicable</t>
  </si>
  <si>
    <t>(RWUE and/or RWUP)</t>
  </si>
  <si>
    <t>(If Yes) Name of Area:</t>
  </si>
  <si>
    <t>by Project (in)</t>
  </si>
  <si>
    <t>5-</t>
  </si>
  <si>
    <t>6-</t>
  </si>
  <si>
    <t>7-</t>
  </si>
  <si>
    <t>8-</t>
  </si>
  <si>
    <t>(l)</t>
  </si>
  <si>
    <t>RWUP: has it been completed ?</t>
  </si>
  <si>
    <r>
      <t>Notes</t>
    </r>
    <r>
      <rPr>
        <b/>
        <vertAlign val="superscript"/>
        <sz val="10"/>
        <rFont val="Arial"/>
        <family val="2"/>
      </rPr>
      <t>(l)</t>
    </r>
    <r>
      <rPr>
        <b/>
        <sz val="10"/>
        <rFont val="Arial"/>
        <family val="2"/>
      </rPr>
      <t>:</t>
    </r>
  </si>
  <si>
    <t>Supervisor's Name:</t>
  </si>
  <si>
    <t>Potentially Reimbursable to project sponsor, in accordance with EMWD Admin Code as amended.</t>
  </si>
  <si>
    <r>
      <t xml:space="preserve">PEAK FACTOR </t>
    </r>
    <r>
      <rPr>
        <b/>
        <vertAlign val="superscript"/>
        <sz val="10"/>
        <rFont val="Arial"/>
        <family val="2"/>
      </rPr>
      <t>(a)</t>
    </r>
  </si>
  <si>
    <t>WATER</t>
  </si>
  <si>
    <t>ADWF PF</t>
  </si>
  <si>
    <t>Date Issued:</t>
  </si>
  <si>
    <t>Not requesting Water Service</t>
  </si>
  <si>
    <t>Not requesting Sewer Service</t>
  </si>
  <si>
    <t>9-</t>
  </si>
  <si>
    <t>10-</t>
  </si>
  <si>
    <t>11-</t>
  </si>
  <si>
    <t>At-Risk Plan Check?</t>
  </si>
  <si>
    <t>If "Yes", must attach Signed Letter</t>
  </si>
  <si>
    <t>PA 2</t>
  </si>
  <si>
    <t>PA 1</t>
  </si>
  <si>
    <t>Commercial/Office</t>
  </si>
  <si>
    <t>12-</t>
  </si>
  <si>
    <t>If yes, what is the lead agency: EMWD</t>
  </si>
  <si>
    <t>Per attached confirmation by the sponsor/developer waiving his/her right for facility oversizing reimbursement from EMWD, the project shall not receive consideration for oversizing reimbursement.</t>
  </si>
  <si>
    <t>The project lies within the ______ Special Benefit Area, and is subject to additional connection fees.</t>
  </si>
  <si>
    <t>To submit for Plan Check of final design, the applicant shall refer to the Plan Check Submittal Checklist (attached). The Plan Check submittal shall include the appropriate Plan Check deposit in order for it to be considered complete.</t>
  </si>
  <si>
    <t>Existing land use</t>
  </si>
  <si>
    <t>Proposed Land Use</t>
  </si>
  <si>
    <t>Open Space, Rural</t>
  </si>
  <si>
    <t>Open Space, Agricultural</t>
  </si>
  <si>
    <t>Open Space, Conservation</t>
  </si>
  <si>
    <t>Open Space, Recreation</t>
  </si>
  <si>
    <t>Residential, Rural</t>
  </si>
  <si>
    <t>Residential, Mobile Home Park</t>
  </si>
  <si>
    <t>Residential, Medium Density (SFR)</t>
  </si>
  <si>
    <t>Residential, Low Density (SFR)</t>
  </si>
  <si>
    <t>Residential, Condominiums</t>
  </si>
  <si>
    <t>Residential, Age Restricted</t>
  </si>
  <si>
    <t>Motel/Hotel</t>
  </si>
  <si>
    <t>Hospital</t>
  </si>
  <si>
    <t>Mixed Use Policy Area</t>
  </si>
  <si>
    <t>Medical Office Building (offices)</t>
  </si>
  <si>
    <t>Medical Office Building (long term care)</t>
  </si>
  <si>
    <t>Commercial, Retail</t>
  </si>
  <si>
    <t>School</t>
  </si>
  <si>
    <t>Church</t>
  </si>
  <si>
    <t>Industrial, Light</t>
  </si>
  <si>
    <t>Industrial, Heavy</t>
  </si>
  <si>
    <t>Commercial, Office</t>
  </si>
  <si>
    <t>Industrial, Light (Warehouse)</t>
  </si>
  <si>
    <t>Residential, Apartments</t>
  </si>
  <si>
    <t>To qualify for oversizing reimbursement, the sponsor shall provide EMWD with three prevailing-wage bid comparisons following Plan Approval, subject to review by staff, recommendation to, and approval by, the Board of Directors. Only after such review and approval can the sponsor proceed to the Standard Agreement phase. Oversizing of EMWD facilities shall be performed with prevailing-wage contracting (see attachment for EMWD's Prevailing-wage requirements and authorization process description)</t>
  </si>
  <si>
    <t>If this project requires Implementing Facilities, then such Implementing Facilities shall be concurrently in Plan Check with this project's Plan Check.</t>
  </si>
  <si>
    <t>Payment by this applicant to reimburse original sponsor of facilities</t>
  </si>
  <si>
    <t>Acres</t>
  </si>
  <si>
    <t>Medical Office Building (Dialysis)</t>
  </si>
  <si>
    <t>Other</t>
  </si>
  <si>
    <t>--------------------</t>
  </si>
  <si>
    <t>Open Space</t>
  </si>
  <si>
    <t>Totals:</t>
  </si>
  <si>
    <t>-----------------------------------------------------------</t>
  </si>
  <si>
    <t>-------------------</t>
  </si>
  <si>
    <t>--------------------------------------</t>
  </si>
  <si>
    <t>PA 3</t>
  </si>
  <si>
    <t>PA 4</t>
  </si>
  <si>
    <t>PA 5</t>
  </si>
  <si>
    <t>MDR</t>
  </si>
  <si>
    <t>LDR</t>
  </si>
  <si>
    <t>M/HDR</t>
  </si>
  <si>
    <t>HDR</t>
  </si>
  <si>
    <r>
      <t>Lift Station</t>
    </r>
    <r>
      <rPr>
        <b/>
        <vertAlign val="superscript"/>
        <sz val="10"/>
        <rFont val="Arial"/>
        <family val="2"/>
      </rPr>
      <t>(i)(j)(k)</t>
    </r>
    <r>
      <rPr>
        <b/>
        <sz val="10"/>
        <rFont val="Arial"/>
        <family val="2"/>
      </rPr>
      <t>:</t>
    </r>
  </si>
  <si>
    <t>PA 6</t>
  </si>
  <si>
    <t>PA 7</t>
  </si>
  <si>
    <t>Initials:</t>
  </si>
  <si>
    <t>Date:</t>
  </si>
  <si>
    <t>APPROVED</t>
  </si>
  <si>
    <t>EMWD's Disposition:</t>
  </si>
  <si>
    <t>Light Industrial / Warehouse</t>
  </si>
  <si>
    <t>Easement</t>
  </si>
  <si>
    <t>Grant Deed</t>
  </si>
  <si>
    <t>Abandonment Deposit Am't</t>
  </si>
  <si>
    <t># of Units, or Hotel Bedrooms</t>
  </si>
  <si>
    <t># of
Students</t>
  </si>
  <si>
    <t># of Hospital Beds, or Dialysis Seats</t>
  </si>
  <si>
    <t>Average Flow
(GPD)</t>
  </si>
  <si>
    <t>Temporary Pipeline Alignment:</t>
  </si>
  <si>
    <t>13-</t>
  </si>
  <si>
    <t>Design and install a potable-water sampling station per standard detail B-935, to be located within the project and as designated during the Plan Check review.</t>
  </si>
  <si>
    <t>If interim, describe method and timing of abandonment, and include Demolition and Abandonment plans during Plan Check. Customer is responsible for Abandonment cost.</t>
  </si>
  <si>
    <t>(For residential landscaping fed from a potable water source) At FIRST Plan Check, a "Residential Landscaping Water Budget" form shall be completed and submitted (by a Licensed Civil Engineer or a Licensed Landscape Architect). This form will be reviewed by the Conservation Dept. during the Plan Check phase. A final approval of this form is required by EMWD's Conservation Dept., prior to EMWD's facilities "Release" by the Inspection Department.</t>
  </si>
  <si>
    <t>Building Area
(SF)</t>
  </si>
  <si>
    <t>Is this Project in a Facilities CFD ?</t>
  </si>
  <si>
    <t>Water/Sewer/Rcld</t>
  </si>
  <si>
    <t>Temporary Inter-Tie</t>
  </si>
  <si>
    <t>Drop Down List for SPECIAL Conditions:</t>
  </si>
  <si>
    <t xml:space="preserve">If applicant is proposing a Lift Station (either temporary or permanent): Submit a study justifying this use, identifying all other options and why they are not viable. </t>
  </si>
  <si>
    <t xml:space="preserve">The study shall include a grading analysis of quantities and cost. </t>
  </si>
  <si>
    <t>For a proposed temporary Lift Station, the study shall identify an abandonment plan, including plans and calculations, to demonstrate the feasibility of the abandonment.</t>
  </si>
  <si>
    <t>The project is located within 1/4 mile from an existing EMWD waste water treatment plant, and therefore a notification letter shall be recorded against each of the lots, prior to occupancy.</t>
  </si>
  <si>
    <t>Educational: College</t>
  </si>
  <si>
    <t>This Design Conditions (DC) approval is valid for 24 months. From the time the DC is approved and until preparation of the Standard Facilities Agreement, this DC shall be subject to further evaluation if any of the following conditions exist:
a- The project's scope of work has changed substantially from the approved DC, causing the need to re-evaluate the proposed facilities
b- New regulatory requirements are in effect
c- EMWD has significant updates to its Facilities Master Plans/CIP program, and Design Criteria</t>
  </si>
  <si>
    <t>Proposed Lift Stations shall be presented for consideration by the Waste Water Enterprise Team prior to considering the DC approval.</t>
  </si>
  <si>
    <t>For design of all pumping facilities: Provide design capacity, and preliminary site plan and pipeline alignments for DC approval. Final design shall be reviewed during Plan Check. If a an interim Lift Station is proposed, customer shall include Demolition and Abandonment plans during Plan Check.</t>
  </si>
  <si>
    <t>- Approval Stamp, means:
POS Staff approved this DC Summary, as noted - Proceed to Plan Check Phase -</t>
  </si>
  <si>
    <t>This DC was developed based on the latest Conditions Of Approval (COA), provided by the applicant.</t>
  </si>
  <si>
    <t>- INCOMPLETE Water Study:
Client requested to proceed to Plan Check Phase at own risk, while simultaneously working on developing and finalizing required studies. 
Note To Plan Check Engineers: MYLARS shall not be approved or signed off, until studies are finalized by DC staff.</t>
  </si>
  <si>
    <t>- INCOMPLETE Sewer Study:
Client requested to proceed to Plan Check Phase at own risk, while simultaneously working on developing and finalizing required studies.
Note To Plan Check Engineers: MYLARS shall not be approved or signed off, until studies are finalized by DC staff.</t>
  </si>
  <si>
    <t xml:space="preserve">- INCOMPLETE Water &amp; Sewer Study:
Client requested to proceed to Plan Check Phase at own risk, while simultaneously working on developing and finalizing required studies.
Note To Plan Check Engineers: MYLARS shall not be approved or signed off, until studies are finalized by DC staff. </t>
  </si>
  <si>
    <t xml:space="preserve">- Water and/or Sewer Studies are complete, however, defer stamp until Recycled submittals are completed.
Client requested to proceed to Plan Check Phase at own risk, while simultaneously working on developing and finalizing required studies.
Note To Plan Check Engineers: MYLARS shall not be approved or signed off, until studies are finalized by DC staff. </t>
  </si>
  <si>
    <t>- INCOMPLETE Recycled Water Submittal: 
Client requested to proceed to Plan Check Phase at own risk, while simultaneously working on developing and finalizing required submittals.
Note To Plan Check Engineers: MYLARS shall not be approved or signed off, until studies are finalized by DC staff.</t>
  </si>
  <si>
    <t>DC - Work Order:</t>
  </si>
  <si>
    <t>Project to be transferred to AFS, upon DC approval?</t>
  </si>
  <si>
    <t>If WSA is required, did the Land Agency request a WSA from EMWD?</t>
  </si>
  <si>
    <t>Has EMWD received a copy of Fire Flow Conditions or onsite private calculations:</t>
  </si>
  <si>
    <t>Has applicant requested a fire flow letter or fire flow test from EMWD:</t>
  </si>
  <si>
    <t>******* NOTE TO APPLICANT: To fill out this form, please use the latest design guidelines, noted below: *******</t>
  </si>
  <si>
    <t>Is a Water Supply Assessment Required?</t>
  </si>
  <si>
    <t>Water Supply Assessment Issued?</t>
  </si>
  <si>
    <r>
      <rPr>
        <sz val="10"/>
        <rFont val="Arial"/>
        <family val="2"/>
      </rPr>
      <t>1-</t>
    </r>
    <r>
      <rPr>
        <sz val="8"/>
        <rFont val="Arial"/>
        <family val="2"/>
      </rPr>
      <t xml:space="preserve">
</t>
    </r>
    <r>
      <rPr>
        <sz val="8"/>
        <color indexed="23"/>
        <rFont val="Arial"/>
        <family val="2"/>
      </rPr>
      <t xml:space="preserve">Use The
Drop Down... </t>
    </r>
  </si>
  <si>
    <r>
      <rPr>
        <sz val="10"/>
        <rFont val="Arial"/>
        <family val="2"/>
      </rPr>
      <t>2-</t>
    </r>
    <r>
      <rPr>
        <sz val="8"/>
        <rFont val="Arial"/>
        <family val="2"/>
      </rPr>
      <t xml:space="preserve">
</t>
    </r>
    <r>
      <rPr>
        <sz val="8"/>
        <color indexed="23"/>
        <rFont val="Arial"/>
        <family val="2"/>
      </rPr>
      <t xml:space="preserve">  …List for items 1 and 2</t>
    </r>
  </si>
  <si>
    <t>ADWF TOTAL (MGD)</t>
  </si>
  <si>
    <t>- EMWD's "Water System Planning &amp; Design" guidelines, Updated Feb 2006, and revised Sep 14, 2006, AND, EMWD's 2015 Water Facilities Master Plan Supplement</t>
  </si>
  <si>
    <t>- EMWD's "Sanitary Sewer System Planning &amp; Design" guidelines, Updated Feb 1993, and revised Sep 1, 2006, AND, EMWD's 2015 Wastewater Collection System Master Plan Supplement</t>
  </si>
  <si>
    <t>Project Reference No. (City View):</t>
  </si>
  <si>
    <r>
      <rPr>
        <b/>
        <u val="single"/>
        <sz val="9"/>
        <color indexed="8"/>
        <rFont val="Arial"/>
        <family val="2"/>
      </rPr>
      <t>(a) Sewer Peak Factor:</t>
    </r>
    <r>
      <rPr>
        <b/>
        <sz val="9"/>
        <color indexed="8"/>
        <rFont val="Arial"/>
        <family val="2"/>
      </rPr>
      <t xml:space="preserve">
</t>
    </r>
    <r>
      <rPr>
        <b/>
        <sz val="9"/>
        <color indexed="10"/>
        <rFont val="Arial"/>
        <family val="2"/>
      </rPr>
      <t>1- Use PF of 3.0 for Temecula Wine Country, Old Town Temecula, or similar hospitality type of use.</t>
    </r>
    <r>
      <rPr>
        <b/>
        <sz val="9"/>
        <color indexed="8"/>
        <rFont val="Arial"/>
        <family val="2"/>
      </rPr>
      <t xml:space="preserve">
2- All other cases, PF is based on the following equation, PF = 2.13 Q</t>
    </r>
    <r>
      <rPr>
        <b/>
        <vertAlign val="superscript"/>
        <sz val="9"/>
        <color indexed="8"/>
        <rFont val="Arial"/>
        <family val="2"/>
      </rPr>
      <t>-0.13</t>
    </r>
    <r>
      <rPr>
        <b/>
        <sz val="9"/>
        <color indexed="8"/>
        <rFont val="Arial"/>
        <family val="2"/>
      </rPr>
      <t>, where Q is ADWF in MGD, 
3- Use max PF of 2.87, and Min PF of 1.5</t>
    </r>
  </si>
  <si>
    <t>Principal Civil Engineer &amp; Initials</t>
  </si>
  <si>
    <r>
      <t xml:space="preserve">(Only for Residential lots) Plan checker shall utilize the attached service-pressure table(s) to determine pressure conditions for each lot, and cause the recordation of High or Low pressure conditions if applicable: </t>
    </r>
    <r>
      <rPr>
        <b/>
        <sz val="10"/>
        <color indexed="8"/>
        <rFont val="Arial"/>
        <family val="2"/>
      </rPr>
      <t>Low Pressure Agreement</t>
    </r>
    <r>
      <rPr>
        <sz val="10"/>
        <color indexed="8"/>
        <rFont val="Arial"/>
        <family val="2"/>
      </rPr>
      <t xml:space="preserve"> is required for lot pressures &lt;50 psi; </t>
    </r>
    <r>
      <rPr>
        <b/>
        <sz val="10"/>
        <color indexed="8"/>
        <rFont val="Arial"/>
        <family val="2"/>
      </rPr>
      <t>High Pressure Agreement</t>
    </r>
    <r>
      <rPr>
        <sz val="10"/>
        <color indexed="8"/>
        <rFont val="Arial"/>
        <family val="2"/>
      </rPr>
      <t xml:space="preserve"> is required for lot pressures &gt;80 psi; and Lots with pressures &lt;50 psi shall receive a </t>
    </r>
    <r>
      <rPr>
        <b/>
        <sz val="10"/>
        <color indexed="8"/>
        <rFont val="Arial"/>
        <family val="2"/>
      </rPr>
      <t>minimum of 1.5" service laterals</t>
    </r>
    <r>
      <rPr>
        <sz val="10"/>
        <color indexed="8"/>
        <rFont val="Arial"/>
        <family val="2"/>
      </rPr>
      <t xml:space="preserve">. </t>
    </r>
  </si>
  <si>
    <t>At the time this DC was processed, final Conditions Of Approval (COAs) were not available: Therefore, the COAs shall be provided as part of the first Plan Check submittal</t>
  </si>
  <si>
    <t>Interagency Agency Permit: required?</t>
  </si>
  <si>
    <t>If Yes, Agency name:</t>
  </si>
  <si>
    <t>Provide an approved Inter Agency Permit during Plan Check and prior to final plan approval.</t>
  </si>
  <si>
    <t xml:space="preserve">1- The Planning &amp; Design Criteria used for this DC is the most current version of the "Development Services Department and Facility Design Guidelines", Section 3: "Design Conditions". 
</t>
  </si>
  <si>
    <t>For Potable Landscape Irrigation and Meter Requirements (applicable to Commercial, Industrial, Institutional use, as well as common-areas within Residential Tract Development), sponsor shall provide information that is requested in the attached "Documents Required": This Information must be provided with the FIRST Plan Check submittal, and shall be submitted by a Licensed Civil Engineer or a Licensed Landscape Architect. This form will be reviewed by the Conservation Dept. during the Plan Check phase. A final approval of this form is required by EMWD's Conservation Dept., prior to EMWD's facilities "Release" by the Inspection Department.</t>
  </si>
  <si>
    <t>It is the applicant's responsibility to provide any updates or revisions to the Project COA during the development, or after the approval, of the DC. The DC shall be revised and updated as needed, including updating the Fire Flow test if the requirements are different from the original test: Failure to provide timely COA updates or revisions may result in potential additional facility requirements and/or delays in processing the project during subsequent phases (such as Plan Check or Agreement phases).</t>
  </si>
  <si>
    <r>
      <t>13- Spreadsheet (template) for "Residential Landscaping Water Budget" and Instructions:</t>
    </r>
    <r>
      <rPr>
        <b/>
        <sz val="10"/>
        <color indexed="8"/>
        <rFont val="Arial"/>
        <family val="2"/>
      </rPr>
      <t xml:space="preserve"> Template form must be filled out and provided with first Plan Check submittal.</t>
    </r>
  </si>
  <si>
    <t xml:space="preserve">20- Plan Check Submittal Checklist </t>
  </si>
  <si>
    <t>1- Project Vicinity Map</t>
  </si>
  <si>
    <r>
      <t xml:space="preserve">14- "Documents Required" for Potable Landscape Irrigation and Meter Requirements (applicable to Commercial, Industrial, Institutional use, as well as common-areas within Residential Tract Development): </t>
    </r>
    <r>
      <rPr>
        <b/>
        <sz val="10"/>
        <color indexed="8"/>
        <rFont val="Arial"/>
        <family val="2"/>
      </rPr>
      <t>This Information must be provided with the first Plan Check submittal.</t>
    </r>
  </si>
  <si>
    <t>2- Exhibit(s) of DC Facilities: existing and proposed facilities</t>
  </si>
  <si>
    <t>3- Exhibit(s) of DC Facilities subject to relocation and/or easements</t>
  </si>
  <si>
    <t>4- Available Min/Max Pressure table(s) (Residential only)</t>
  </si>
  <si>
    <t>15- Manifold detail, for commercial projects</t>
  </si>
  <si>
    <t>16- CFD Letter, signed by the Owner (Residential tracts only)</t>
  </si>
  <si>
    <t>7- EMWD Fire Flow Test Results</t>
  </si>
  <si>
    <t>17- Prevailing-wage requirements and process description</t>
  </si>
  <si>
    <t>8- Hydraulic Boundary Conditions Report</t>
  </si>
  <si>
    <t>18- Sponsor/developer e-mail, waiving oversizing reimbursement from EMWD</t>
  </si>
  <si>
    <t>9- Accepted Recycled Water Use Exhibit or Plan</t>
  </si>
  <si>
    <t>10- Reports or special studies</t>
  </si>
  <si>
    <t xml:space="preserve">11- DCDA vs RPDA: EMWD Requirements Memo </t>
  </si>
  <si>
    <t>19- Application For Service Requirements</t>
  </si>
  <si>
    <t>12- DCDA vs RPDA: Customer memo declaring intent of on-site use (Commercial &amp; industrial use only)</t>
  </si>
  <si>
    <t>21- Plan Check Deposit Schedule</t>
  </si>
  <si>
    <t>23- Blank</t>
  </si>
  <si>
    <t>Effective 1/1/22</t>
  </si>
  <si>
    <t>Eligible for Storage Fee Credit</t>
  </si>
  <si>
    <t>14-</t>
  </si>
  <si>
    <t>If eligible, Storage Fee Credit will be reimbursed to sponsor/developer only upon full EMWD acceptance of new tank facility. Until such acceptance, lots will be assessed the full then-in-effect FPC fees, while EMWD would place the then-in-effect credit amount in a temporary special account for future reimbursement to sponsor.</t>
  </si>
  <si>
    <t>If eligible for Storage Fee Credits, see attachment for list of eligible lots.</t>
  </si>
  <si>
    <r>
      <t>Form No:</t>
    </r>
    <r>
      <rPr>
        <b/>
        <i/>
        <sz val="12"/>
        <rFont val="Arial"/>
        <family val="2"/>
      </rPr>
      <t xml:space="preserve"> </t>
    </r>
    <r>
      <rPr>
        <b/>
        <i/>
        <sz val="12"/>
        <color indexed="10"/>
        <rFont val="Arial"/>
        <family val="2"/>
      </rPr>
      <t>DS-045</t>
    </r>
  </si>
  <si>
    <t>N/A - Expired Memo</t>
  </si>
  <si>
    <t>TBD</t>
  </si>
  <si>
    <t>Existing Water</t>
  </si>
  <si>
    <t>Existing Sewer</t>
  </si>
  <si>
    <t>Existing Recycled</t>
  </si>
  <si>
    <t>Proposed Water</t>
  </si>
  <si>
    <t>Proposed Sewer</t>
  </si>
  <si>
    <t>Proposed Recycled</t>
  </si>
  <si>
    <r>
      <t xml:space="preserve">Length (lf) </t>
    </r>
    <r>
      <rPr>
        <b/>
        <vertAlign val="superscript"/>
        <sz val="10"/>
        <rFont val="Arial"/>
        <family val="2"/>
      </rPr>
      <t>(p)</t>
    </r>
  </si>
  <si>
    <t>The following ATTACHMENTS &amp; REFERENCES are incorporated herein as part of these Conditions.</t>
  </si>
  <si>
    <t>____________</t>
  </si>
  <si>
    <t>If CFD project includes EMWD cost participation for oversizing, sponsor/developer is eligible for EMWD cost participation after EMWD accepts CFD facilities (where punch-list is complete). In addition, sponsor/developer is eligible for reimbursement by CFD after substantial completion of CFD facilities (where punch list items are still in progress). Upon signing a Standard Facilities Agreement, the CFD group (Special Funding District) will deduct District’s oversizing participation share from the total project cost, and then provide CFD reimbursement for the remainder project cost.</t>
  </si>
  <si>
    <t>If Yes, a notification letter shall be recorded against each of the lots.</t>
  </si>
  <si>
    <t>(p) estimated will be finalized during agreement</t>
  </si>
  <si>
    <t>22- List of Eligible Lots for Storage Tank Fee Credits (list lot numbers and provide associated exhibit)</t>
  </si>
  <si>
    <t>NOT APPROVED: 
CONCURRENT PLAN CHECK</t>
  </si>
  <si>
    <t>Is This Project in a Fees CFD ?</t>
  </si>
  <si>
    <t>Residential, Accessory Dwelling Unit (ADU)</t>
  </si>
  <si>
    <r>
      <t>XIX.   LIST OF APPLICABLE ATTACHMENTS &amp; REFERENCES -</t>
    </r>
    <r>
      <rPr>
        <b/>
        <sz val="10"/>
        <color indexed="10"/>
        <rFont val="Arial"/>
        <family val="2"/>
      </rPr>
      <t xml:space="preserve"> </t>
    </r>
    <r>
      <rPr>
        <sz val="10"/>
        <color indexed="10"/>
        <rFont val="Arial"/>
        <family val="2"/>
      </rPr>
      <t>note to EMWD engineers: In list below, cross out Attachments &amp; References that do not apply (do NOT delete them)</t>
    </r>
  </si>
  <si>
    <t>XIII.  SPECIAL CONDITIONS: For Conditions 1 and 2, please select one of the choices from the Drop-Down List - For all others, do NOT delete the ones that do not apply, instead, cross them out.</t>
  </si>
  <si>
    <t xml:space="preserve">XVII.  TIME LIMITATION of DESIGN CONDITIONS APPROVAL </t>
  </si>
  <si>
    <t>XVI.  ESTIMATE CONNECT FEES FOR APPLICANT BENEFIT</t>
  </si>
  <si>
    <r>
      <t xml:space="preserve">XV.  FINANCIAL PARTICIPATION CHARGES </t>
    </r>
    <r>
      <rPr>
        <b/>
        <vertAlign val="superscript"/>
        <sz val="10"/>
        <color indexed="8"/>
        <rFont val="Arial"/>
        <family val="2"/>
      </rPr>
      <t>(m)</t>
    </r>
  </si>
  <si>
    <t>XIV. COMMUNITY FACILITIES DISTRICT (CFD)</t>
  </si>
  <si>
    <t>15-</t>
  </si>
  <si>
    <t xml:space="preserve"> For CFD projects: Prepare Project Specifications during the plan check process</t>
  </si>
  <si>
    <r>
      <t xml:space="preserve"> XIII.  FRONTAGE </t>
    </r>
    <r>
      <rPr>
        <b/>
        <vertAlign val="superscript"/>
        <sz val="10"/>
        <color indexed="8"/>
        <rFont val="Arial"/>
        <family val="2"/>
      </rPr>
      <t>(m)</t>
    </r>
  </si>
  <si>
    <t xml:space="preserve">1- The Planning &amp; Design Criteria used for this DC is the most current version of the "Development Services Department and Facility Design Guidelines". 
2- When the RWUE is in EMWD’s review process concurrent to the DC, the EMWD plan check staff considers the needs and conditions from the stakeholders/conditioning agencies.  This  typically results in identifying the size and alignment of required recycled water facilities and described as a requirements in the Design Conditions.  However, there are times when the conditions may not be available prior to DC approval, and this can result in the aforementioned stakeholder/conditioning agencies to require changes/modification/adjustments, which may result in changes to recycled water recycled requirements, including but not limited to additional recycled water facilities.
</t>
  </si>
  <si>
    <r>
      <t>XII.  RECYCLED WATER FACILITY REQUIREMENTS</t>
    </r>
    <r>
      <rPr>
        <b/>
        <vertAlign val="superscript"/>
        <sz val="10"/>
        <color indexed="8"/>
        <rFont val="Arial"/>
        <family val="2"/>
      </rPr>
      <t xml:space="preserve"> (j)</t>
    </r>
  </si>
  <si>
    <t>XI. RECYCLED WATER TRANSMISSION</t>
  </si>
  <si>
    <t>Is the project within 1/4 mile from the Treatment Plant, or Lift Station?</t>
  </si>
  <si>
    <t>Remaining Treatment Plant Available Capacity?:</t>
  </si>
  <si>
    <t xml:space="preserve">If Yes, identify the facility name and location: </t>
  </si>
  <si>
    <r>
      <t>X.  SEWER FACILITY REQUIREMENTS</t>
    </r>
    <r>
      <rPr>
        <b/>
        <vertAlign val="superscript"/>
        <sz val="10"/>
        <color indexed="8"/>
        <rFont val="Arial"/>
        <family val="2"/>
      </rPr>
      <t xml:space="preserve"> (g)</t>
    </r>
  </si>
  <si>
    <t>IX. SEWER COLLECTION</t>
  </si>
  <si>
    <t>VIII.  SEWER TREATMENT</t>
  </si>
  <si>
    <r>
      <t>VII.  WATER FACILITY REQUIREMENTS</t>
    </r>
    <r>
      <rPr>
        <b/>
        <vertAlign val="superscript"/>
        <sz val="10"/>
        <color indexed="8"/>
        <rFont val="Arial"/>
        <family val="2"/>
      </rPr>
      <t xml:space="preserve"> (e)</t>
    </r>
  </si>
  <si>
    <t>VI.  WATER TRANSMISSION</t>
  </si>
  <si>
    <t>V.  Fire Flow Demand</t>
  </si>
  <si>
    <t xml:space="preserve">For only Residential lots, Plan checker shall utilize the attached service-pressure table(s) to determine pressure conditions for each lot, and cause the recordation of High or Low pressure conditions if applicable: Low Pressure Agreement is required for pressures&lt;50 psi; High Pressure Agreement is required for pressures&gt;80 psi; and Lots with pressures &lt;50 psi shall receive a minimum of 1.5" laterals. </t>
  </si>
  <si>
    <t>IV.  WATER PRESSURE</t>
  </si>
  <si>
    <t>III.  WATER SUPPLY</t>
  </si>
  <si>
    <t>II.  WATER DEMAND AND SEWER FLOW ASSESSMENT</t>
  </si>
  <si>
    <r>
      <rPr>
        <u val="single"/>
        <sz val="9"/>
        <color indexed="10"/>
        <rFont val="Arial"/>
        <family val="2"/>
      </rPr>
      <t>MDD Peaking Factor Selection:</t>
    </r>
    <r>
      <rPr>
        <sz val="9"/>
        <color indexed="10"/>
        <rFont val="Arial"/>
        <family val="2"/>
      </rPr>
      <t xml:space="preserve">
3.0 PF for Small Pressure Zone, where ADD in the PZ is &lt;500 gpm
2.5 PF for Medium Pressure Zone, where ADD in the PZ is 500 to 2,000 gpm
2.0 PF for Large Pressure Zone, where ADD in the PZ is 2,000+ gpm</t>
    </r>
  </si>
  <si>
    <r>
      <rPr>
        <sz val="10"/>
        <rFont val="Arial"/>
        <family val="2"/>
      </rPr>
      <t>(m)</t>
    </r>
    <r>
      <rPr>
        <i/>
        <sz val="10"/>
        <rFont val="Arial"/>
        <family val="2"/>
      </rPr>
      <t xml:space="preserve"> Special Funding / Agreement Area:</t>
    </r>
  </si>
  <si>
    <t>Applicant shall complete with ACTUAL project description(s)/use(s)/size(s)</t>
  </si>
  <si>
    <t>PA 8
See RWUE, if applicable</t>
  </si>
  <si>
    <r>
      <t xml:space="preserve">If CFD project includes Fees and if project is eligible for Storage Fee Credits, then, the CFD group (Special Funding District) will define FPC net amounts eligible for reimbursement from CFD, which exclude Storage Tank Credits.
</t>
    </r>
    <r>
      <rPr>
        <b/>
        <sz val="10"/>
        <color indexed="8"/>
        <rFont val="Arial"/>
        <family val="2"/>
      </rPr>
      <t>(Special case for lot releases BEFORE tank completion)</t>
    </r>
    <r>
      <rPr>
        <sz val="10"/>
        <color indexed="8"/>
        <rFont val="Arial"/>
        <family val="2"/>
      </rPr>
      <t xml:space="preserve"> Whether or not this project is a Fees-CFD, and the project is eligible for Storage Fee Credits, </t>
    </r>
    <r>
      <rPr>
        <b/>
        <sz val="10"/>
        <color indexed="8"/>
        <rFont val="Arial"/>
        <family val="2"/>
      </rPr>
      <t>and if lot releases are allowed prior to tank completion then</t>
    </r>
    <r>
      <rPr>
        <sz val="10"/>
        <color indexed="8"/>
        <rFont val="Arial"/>
        <family val="2"/>
      </rPr>
      <t xml:space="preserve">, then, upon signing of a Standard Facilities Agreement, EMWD will create a temporary special liability-account to receive and hold FPC funds equivalent to the then-in-effect Storage Tank Credit amount(s). After EMWD accepts the Tank site and associated facilities (where punch-list is complete), any Developer Storage Credit held by District will be reimbursed to the entity which paid the standard connection fees, and, all standard connection fees collected thereafter would be reduced by the Developer Storage Credit at the time the standard connection fees are calculated. This temporary account will cease to exist once the tank facility is accepted by EMWD.
</t>
    </r>
    <r>
      <rPr>
        <b/>
        <sz val="10"/>
        <color indexed="8"/>
        <rFont val="Arial"/>
        <family val="2"/>
      </rPr>
      <t>(Special case for lot releases AFTER tank completion)</t>
    </r>
    <r>
      <rPr>
        <sz val="10"/>
        <color indexed="8"/>
        <rFont val="Arial"/>
        <family val="2"/>
      </rPr>
      <t xml:space="preserve"> Whether or not this project is a Fees-CFD, and the project is eligible for Storage Fee Credits,  then, when EMWD accepts the Tank site and associated facilities (where punch-list is complete), all standard connection fees collected thereafter (from the entity which paid the standard connection fees) would be reduced by the Developer Storage Credit at the time the standard connection fees are calculated. </t>
    </r>
  </si>
  <si>
    <t>S.O. by DSD Technician?</t>
  </si>
  <si>
    <t>If 'Yes', after mainline extension(s) please coordinate with a Development Services Technician for preparation of an Application For Service</t>
  </si>
  <si>
    <t>6- Project Conditions Of Approval ….</t>
  </si>
  <si>
    <t>5- Fire Dept. Requirements…...........</t>
  </si>
  <si>
    <t>NOT APPROVED: OUT-OF-SEQUENCE PLAN CHECK</t>
  </si>
  <si>
    <t>DC / Consultant Engineer &amp; Initials</t>
  </si>
  <si>
    <t>Updated: 11/10/2022</t>
  </si>
  <si>
    <t>1- The Planning &amp; Design Criteria used for this DC is the most current version of the "Development Services Department and Facility Design Guidelines", Section 3: "Design Conditions". 
2- If this project is approved by EMWD to construct on-site private water systems, the domestic water system shall be separate from the fire system.
3- If CFD project includes Fees and if project is eligible for Storage Fee Credits, then, the CFD group (Special Funding District) will define FPC net amounts eligible for reimbursement from CFD, which exclude Storage Tank Credits.
4- Whether or not this project is a Fees-CFD, and project is eligible for Storage Fee Credits, then, upon signing of a Standard Facilities Agreement, EMWD will create a temporary special liability-account to receive and hold FPC funds equivalent to the then-in-effect Storage Tank Credit amount(s). After EMWD accepts the Tank site and associated facilities (where punch-list is complete), any Developer Storage Credit held by District will be reimbursed to the entity which paid the standard connection fees, and, all standard connection fees collected thereafter would be reduced by the Developer Storage Credit at the time the standard connection fees are calculated. This temporary account will cease to exist once the tank facility is accepted by EMWD.
5- If project is NOT funded by CFD, and if project is eligible for Storage Fee Credits, then, upon signing of a Standard Facilities Agreement, EMWD will create a temporary special liability-account to receive and hold FPC funds equivalent to the then-in-effect Storage Tank Credit amount(s). After EMWD accepts the Tank site and associated facilities (where punch-list is complete), any Developer Storage Credit held by District will be reimbursed to the entity which paid the standard connection fees, and all standard connection fees collected thereafter would be reduced by the Developer Storage Credit at the time the standard connection fees are calculated. This temporary account will cease to exist once the tank facility is accepted by EMWD.  This temporary account will cease to exist once the tank facility is accepted by EMWD.  
6- Eligible Lots for Storage Tank Credits are listed below: (list lot numbers and provide exhibit)</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</si>
</sst>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quot;$&quot;#,##0"/>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 numFmtId="172" formatCode="_(* #,##0.0_);_(* \(#,##0.0\);_(* &quot;-&quot;??_);_(@_)"/>
    <numFmt numFmtId="173" formatCode="_(* #,##0_);_(* \(#,##0\);_(* &quot;-&quot;??_);_(@_)"/>
    <numFmt numFmtId="174" formatCode="_(&quot;$&quot;* #,##0.0_);_(&quot;$&quot;* \(#,##0.0\);_(&quot;$&quot;* &quot;-&quot;??_);_(@_)"/>
    <numFmt numFmtId="175" formatCode="_(&quot;$&quot;* #,##0_);_(&quot;$&quot;* \(#,##0\);_(&quot;$&quot;* &quot;-&quot;??_);_(@_)"/>
    <numFmt numFmtId="176" formatCode="0.000"/>
    <numFmt numFmtId="177" formatCode="0.0000"/>
  </numFmts>
  <fonts count="97">
    <font>
      <sz val="10"/>
      <name val="Arial"/>
      <family val="0"/>
    </font>
    <font>
      <b/>
      <sz val="10"/>
      <name val="Arial"/>
      <family val="2"/>
    </font>
    <font>
      <b/>
      <i/>
      <sz val="10"/>
      <name val="Arial"/>
      <family val="2"/>
    </font>
    <font>
      <sz val="8"/>
      <name val="Tahoma"/>
      <family val="2"/>
    </font>
    <font>
      <b/>
      <i/>
      <vertAlign val="superscript"/>
      <sz val="10"/>
      <name val="Arial"/>
      <family val="2"/>
    </font>
    <font>
      <b/>
      <vertAlign val="superscript"/>
      <sz val="10"/>
      <name val="Arial"/>
      <family val="2"/>
    </font>
    <font>
      <i/>
      <sz val="10"/>
      <name val="Arial"/>
      <family val="2"/>
    </font>
    <font>
      <u val="single"/>
      <sz val="10"/>
      <color indexed="12"/>
      <name val="Arial"/>
      <family val="2"/>
    </font>
    <font>
      <u val="single"/>
      <sz val="10"/>
      <color indexed="36"/>
      <name val="Arial"/>
      <family val="2"/>
    </font>
    <font>
      <b/>
      <sz val="8"/>
      <name val="Tahoma"/>
      <family val="2"/>
    </font>
    <font>
      <sz val="11"/>
      <name val="Arial"/>
      <family val="2"/>
    </font>
    <font>
      <sz val="12"/>
      <name val="Arial"/>
      <family val="2"/>
    </font>
    <font>
      <b/>
      <u val="single"/>
      <sz val="10"/>
      <name val="Arial"/>
      <family val="2"/>
    </font>
    <font>
      <b/>
      <sz val="14"/>
      <name val="Arial"/>
      <family val="2"/>
    </font>
    <font>
      <sz val="8"/>
      <name val="Arial"/>
      <family val="2"/>
    </font>
    <font>
      <sz val="10"/>
      <color indexed="9"/>
      <name val="Arial"/>
      <family val="2"/>
    </font>
    <font>
      <b/>
      <sz val="12"/>
      <name val="Arial"/>
      <family val="2"/>
    </font>
    <font>
      <i/>
      <sz val="8"/>
      <name val="Arial"/>
      <family val="2"/>
    </font>
    <font>
      <sz val="10"/>
      <color indexed="8"/>
      <name val="Arial"/>
      <family val="2"/>
    </font>
    <font>
      <b/>
      <sz val="10"/>
      <color indexed="8"/>
      <name val="Arial"/>
      <family val="2"/>
    </font>
    <font>
      <b/>
      <sz val="9"/>
      <color indexed="8"/>
      <name val="Arial"/>
      <family val="2"/>
    </font>
    <font>
      <b/>
      <u val="single"/>
      <sz val="9"/>
      <color indexed="8"/>
      <name val="Arial"/>
      <family val="2"/>
    </font>
    <font>
      <b/>
      <vertAlign val="superscript"/>
      <sz val="9"/>
      <color indexed="8"/>
      <name val="Arial"/>
      <family val="2"/>
    </font>
    <font>
      <b/>
      <sz val="11"/>
      <name val="Arial"/>
      <family val="2"/>
    </font>
    <font>
      <b/>
      <sz val="9"/>
      <name val="Tahoma"/>
      <family val="2"/>
    </font>
    <font>
      <sz val="8"/>
      <color indexed="23"/>
      <name val="Arial"/>
      <family val="2"/>
    </font>
    <font>
      <b/>
      <i/>
      <sz val="12"/>
      <color indexed="10"/>
      <name val="Arial"/>
      <family val="2"/>
    </font>
    <font>
      <b/>
      <i/>
      <sz val="12"/>
      <name val="Arial"/>
      <family val="2"/>
    </font>
    <font>
      <b/>
      <sz val="9"/>
      <color indexed="10"/>
      <name val="Arial"/>
      <family val="2"/>
    </font>
    <font>
      <sz val="10"/>
      <color indexed="10"/>
      <name val="Arial"/>
      <family val="2"/>
    </font>
    <font>
      <sz val="9"/>
      <color indexed="10"/>
      <name val="Arial"/>
      <family val="2"/>
    </font>
    <font>
      <b/>
      <sz val="10"/>
      <color indexed="10"/>
      <name val="Arial"/>
      <family val="2"/>
    </font>
    <font>
      <b/>
      <vertAlign val="superscript"/>
      <sz val="10"/>
      <color indexed="8"/>
      <name val="Arial"/>
      <family val="2"/>
    </font>
    <font>
      <u val="single"/>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trike/>
      <sz val="10"/>
      <color indexed="10"/>
      <name val="Arial"/>
      <family val="2"/>
    </font>
    <font>
      <b/>
      <sz val="10"/>
      <color indexed="9"/>
      <name val="Arial"/>
      <family val="2"/>
    </font>
    <font>
      <b/>
      <sz val="14"/>
      <color indexed="8"/>
      <name val="Arial"/>
      <family val="2"/>
    </font>
    <font>
      <sz val="16"/>
      <color indexed="10"/>
      <name val="Arial"/>
      <family val="2"/>
    </font>
    <font>
      <b/>
      <u val="single"/>
      <sz val="10"/>
      <color indexed="8"/>
      <name val="Arial"/>
      <family val="2"/>
    </font>
    <font>
      <sz val="9"/>
      <color indexed="8"/>
      <name val="Arial"/>
      <family val="2"/>
    </font>
    <font>
      <b/>
      <i/>
      <sz val="10"/>
      <color indexed="8"/>
      <name val="Arial"/>
      <family val="2"/>
    </font>
    <font>
      <sz val="11"/>
      <color indexed="8"/>
      <name val="Arial"/>
      <family val="2"/>
    </font>
    <font>
      <b/>
      <sz val="2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trike/>
      <sz val="10"/>
      <color rgb="FFFF0000"/>
      <name val="Arial"/>
      <family val="2"/>
    </font>
    <font>
      <sz val="10"/>
      <color rgb="FFFF0000"/>
      <name val="Arial"/>
      <family val="2"/>
    </font>
    <font>
      <sz val="10"/>
      <color theme="1"/>
      <name val="Arial"/>
      <family val="2"/>
    </font>
    <font>
      <b/>
      <sz val="10"/>
      <color theme="1"/>
      <name val="Arial"/>
      <family val="2"/>
    </font>
    <font>
      <b/>
      <sz val="9"/>
      <color theme="1"/>
      <name val="Arial"/>
      <family val="2"/>
    </font>
    <font>
      <b/>
      <sz val="10"/>
      <color theme="0"/>
      <name val="Arial"/>
      <family val="2"/>
    </font>
    <font>
      <sz val="10"/>
      <color theme="0"/>
      <name val="Arial"/>
      <family val="2"/>
    </font>
    <font>
      <b/>
      <sz val="14"/>
      <color theme="1"/>
      <name val="Arial"/>
      <family val="2"/>
    </font>
    <font>
      <sz val="16"/>
      <color rgb="FFFF0000"/>
      <name val="Arial"/>
      <family val="2"/>
    </font>
    <font>
      <sz val="8"/>
      <color theme="0" tint="-0.4999699890613556"/>
      <name val="Arial"/>
      <family val="2"/>
    </font>
    <font>
      <b/>
      <u val="single"/>
      <sz val="10"/>
      <color theme="1"/>
      <name val="Arial"/>
      <family val="2"/>
    </font>
    <font>
      <sz val="10"/>
      <color rgb="FFFF3300"/>
      <name val="Arial"/>
      <family val="2"/>
    </font>
    <font>
      <sz val="9"/>
      <color theme="1"/>
      <name val="Arial"/>
      <family val="2"/>
    </font>
    <font>
      <b/>
      <i/>
      <sz val="10"/>
      <color theme="1"/>
      <name val="Arial"/>
      <family val="2"/>
    </font>
    <font>
      <sz val="9"/>
      <color rgb="FFFF0000"/>
      <name val="Arial"/>
      <family val="2"/>
    </font>
    <font>
      <b/>
      <sz val="20"/>
      <color rgb="FFFF0000"/>
      <name val="Arial"/>
      <family val="2"/>
    </font>
    <font>
      <b/>
      <sz val="10"/>
      <color rgb="FFFF0000"/>
      <name val="Arial"/>
      <family val="2"/>
    </font>
    <font>
      <b/>
      <sz val="9"/>
      <color rgb="FFFF0000"/>
      <name val="Arial"/>
      <family val="2"/>
    </font>
    <font>
      <sz val="11"/>
      <color theme="1"/>
      <name val="Arial"/>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theme="0" tint="-0.24997000396251678"/>
        <bgColor indexed="64"/>
      </patternFill>
    </fill>
    <fill>
      <patternFill patternType="solid">
        <fgColor theme="0"/>
        <bgColor indexed="64"/>
      </patternFill>
    </fill>
    <fill>
      <patternFill patternType="solid">
        <fgColor indexed="63"/>
        <bgColor indexed="64"/>
      </patternFill>
    </fill>
    <fill>
      <patternFill patternType="solid">
        <fgColor theme="1"/>
        <bgColor indexed="64"/>
      </patternFill>
    </fill>
    <fill>
      <patternFill patternType="solid">
        <fgColor rgb="FFFFFF99"/>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thin"/>
      <right style="medium"/>
      <top style="thin"/>
      <bottom style="thin"/>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color indexed="63"/>
      </left>
      <right>
        <color indexed="63"/>
      </right>
      <top style="thin"/>
      <bottom style="thin"/>
    </border>
    <border>
      <left>
        <color indexed="63"/>
      </left>
      <right style="medium"/>
      <top style="thin"/>
      <bottom style="thin"/>
    </border>
    <border>
      <left style="medium"/>
      <right style="medium"/>
      <top style="thin"/>
      <bottom style="thin"/>
    </border>
    <border>
      <left style="medium"/>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style="medium"/>
      <top>
        <color indexed="63"/>
      </top>
      <bottom style="medium"/>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style="medium"/>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thick"/>
      <right>
        <color indexed="63"/>
      </right>
      <top>
        <color indexed="63"/>
      </top>
      <bottom>
        <color indexed="63"/>
      </bottom>
    </border>
    <border>
      <left>
        <color indexed="63"/>
      </left>
      <right>
        <color indexed="63"/>
      </right>
      <top style="thick"/>
      <bottom>
        <color indexed="63"/>
      </bottom>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thick"/>
      <right>
        <color indexed="63"/>
      </right>
      <top style="thin"/>
      <bottom style="thin"/>
    </border>
    <border>
      <left>
        <color indexed="63"/>
      </left>
      <right style="thick"/>
      <top style="thin"/>
      <bottom style="thin"/>
    </border>
    <border>
      <left style="thick"/>
      <right style="thin"/>
      <top style="thin"/>
      <bottom>
        <color indexed="63"/>
      </bottom>
    </border>
    <border>
      <left style="thick"/>
      <right style="thin"/>
      <top>
        <color indexed="63"/>
      </top>
      <bottom style="thin"/>
    </border>
    <border>
      <left style="thin"/>
      <right style="thick"/>
      <top>
        <color indexed="63"/>
      </top>
      <bottom style="thin"/>
    </border>
    <border>
      <left style="thick"/>
      <right style="thin"/>
      <top>
        <color indexed="63"/>
      </top>
      <bottom>
        <color indexed="63"/>
      </bottom>
    </border>
    <border>
      <left style="thin"/>
      <right style="thick"/>
      <top>
        <color indexed="63"/>
      </top>
      <bottom>
        <color indexed="63"/>
      </bottom>
    </border>
    <border>
      <left style="thick"/>
      <right>
        <color indexed="63"/>
      </right>
      <top style="thin"/>
      <bottom>
        <color indexed="63"/>
      </bottom>
    </border>
    <border>
      <left style="thin"/>
      <right style="thick"/>
      <top style="thin"/>
      <bottom style="thin"/>
    </border>
    <border>
      <left style="thick"/>
      <right>
        <color indexed="63"/>
      </right>
      <top>
        <color indexed="63"/>
      </top>
      <bottom style="thin"/>
    </border>
    <border>
      <left>
        <color indexed="63"/>
      </left>
      <right style="thick"/>
      <top>
        <color indexed="63"/>
      </top>
      <bottom style="thin"/>
    </border>
    <border>
      <left>
        <color indexed="63"/>
      </left>
      <right style="thick"/>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8"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524">
    <xf numFmtId="0" fontId="0" fillId="0" borderId="0" xfId="0" applyAlignment="1">
      <alignment/>
    </xf>
    <xf numFmtId="0" fontId="1" fillId="0" borderId="10" xfId="0" applyFont="1" applyBorder="1" applyAlignment="1">
      <alignment horizontal="center"/>
    </xf>
    <xf numFmtId="0" fontId="0" fillId="0" borderId="0" xfId="0" applyAlignment="1">
      <alignment horizontal="center"/>
    </xf>
    <xf numFmtId="0" fontId="1" fillId="0" borderId="0" xfId="0" applyFont="1" applyAlignment="1">
      <alignment horizontal="right"/>
    </xf>
    <xf numFmtId="0" fontId="0" fillId="0" borderId="0" xfId="0" applyAlignment="1">
      <alignment horizontal="right"/>
    </xf>
    <xf numFmtId="0" fontId="0" fillId="0" borderId="0" xfId="0" applyBorder="1" applyAlignment="1">
      <alignment/>
    </xf>
    <xf numFmtId="0" fontId="1" fillId="0" borderId="0" xfId="0" applyFont="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Continuous"/>
    </xf>
    <xf numFmtId="0" fontId="1" fillId="0" borderId="14" xfId="0" applyFont="1" applyBorder="1" applyAlignment="1">
      <alignment horizontal="centerContinuous"/>
    </xf>
    <xf numFmtId="0" fontId="1" fillId="0" borderId="15" xfId="0" applyFont="1" applyBorder="1" applyAlignment="1">
      <alignment horizontal="centerContinuous"/>
    </xf>
    <xf numFmtId="0" fontId="1" fillId="0" borderId="16" xfId="0" applyFont="1" applyBorder="1" applyAlignment="1">
      <alignment horizontal="centerContinuous"/>
    </xf>
    <xf numFmtId="0" fontId="1" fillId="0" borderId="17" xfId="0" applyFont="1" applyBorder="1" applyAlignment="1">
      <alignment horizontal="center"/>
    </xf>
    <xf numFmtId="0" fontId="1" fillId="0" borderId="18" xfId="0" applyFont="1" applyBorder="1" applyAlignment="1">
      <alignment horizontal="center"/>
    </xf>
    <xf numFmtId="0" fontId="0" fillId="33" borderId="17" xfId="0" applyFill="1" applyBorder="1" applyAlignment="1">
      <alignment/>
    </xf>
    <xf numFmtId="0" fontId="0" fillId="0" borderId="0" xfId="0" applyBorder="1" applyAlignment="1">
      <alignment vertical="top" wrapText="1"/>
    </xf>
    <xf numFmtId="166" fontId="0" fillId="0" borderId="0" xfId="0" applyNumberFormat="1" applyBorder="1" applyAlignment="1">
      <alignment/>
    </xf>
    <xf numFmtId="166" fontId="0" fillId="0" borderId="19" xfId="0" applyNumberFormat="1" applyBorder="1" applyAlignment="1">
      <alignment/>
    </xf>
    <xf numFmtId="166" fontId="0" fillId="0" borderId="20" xfId="0" applyNumberFormat="1" applyBorder="1" applyAlignment="1">
      <alignment/>
    </xf>
    <xf numFmtId="0" fontId="0" fillId="34" borderId="21" xfId="0" applyFill="1" applyBorder="1" applyAlignment="1">
      <alignment/>
    </xf>
    <xf numFmtId="0" fontId="0" fillId="34" borderId="22" xfId="0" applyFill="1" applyBorder="1" applyAlignment="1">
      <alignment/>
    </xf>
    <xf numFmtId="0" fontId="0" fillId="0" borderId="0" xfId="0" applyFill="1" applyBorder="1" applyAlignment="1">
      <alignment/>
    </xf>
    <xf numFmtId="167" fontId="0" fillId="34" borderId="23" xfId="0" applyNumberFormat="1" applyFill="1" applyBorder="1" applyAlignment="1">
      <alignment/>
    </xf>
    <xf numFmtId="167" fontId="0" fillId="34" borderId="24" xfId="0" applyNumberFormat="1" applyFill="1" applyBorder="1" applyAlignment="1">
      <alignment/>
    </xf>
    <xf numFmtId="0" fontId="0" fillId="33" borderId="17" xfId="0" applyFill="1" applyBorder="1" applyAlignment="1">
      <alignment horizontal="center"/>
    </xf>
    <xf numFmtId="0" fontId="0" fillId="0" borderId="0" xfId="0" applyBorder="1" applyAlignment="1">
      <alignment horizontal="center"/>
    </xf>
    <xf numFmtId="0" fontId="1" fillId="0" borderId="0" xfId="0" applyFont="1" applyBorder="1" applyAlignment="1">
      <alignment horizontal="center"/>
    </xf>
    <xf numFmtId="0" fontId="0" fillId="0" borderId="0" xfId="0" applyFill="1" applyBorder="1" applyAlignment="1">
      <alignment horizontal="center"/>
    </xf>
    <xf numFmtId="0" fontId="1" fillId="0" borderId="25" xfId="0" applyFont="1" applyBorder="1" applyAlignment="1">
      <alignment horizontal="center"/>
    </xf>
    <xf numFmtId="0" fontId="1" fillId="0" borderId="0" xfId="0" applyFont="1" applyFill="1" applyAlignment="1">
      <alignment horizontal="center"/>
    </xf>
    <xf numFmtId="0" fontId="0" fillId="0" borderId="0" xfId="0" applyFill="1" applyAlignment="1">
      <alignment/>
    </xf>
    <xf numFmtId="0" fontId="1" fillId="0" borderId="0" xfId="0" applyFont="1" applyFill="1" applyAlignment="1">
      <alignment/>
    </xf>
    <xf numFmtId="0" fontId="1" fillId="0" borderId="0" xfId="0" applyFont="1" applyAlignment="1">
      <alignment horizontal="left"/>
    </xf>
    <xf numFmtId="0" fontId="0" fillId="0" borderId="0" xfId="0" applyAlignment="1" quotePrefix="1">
      <alignment horizontal="left"/>
    </xf>
    <xf numFmtId="0" fontId="1" fillId="0" borderId="0" xfId="0" applyFont="1" applyAlignment="1" quotePrefix="1">
      <alignment horizontal="left"/>
    </xf>
    <xf numFmtId="0" fontId="1" fillId="0" borderId="0" xfId="0" applyFont="1" applyFill="1" applyBorder="1" applyAlignment="1">
      <alignment/>
    </xf>
    <xf numFmtId="0" fontId="1" fillId="0" borderId="0" xfId="0" applyFont="1" applyAlignment="1">
      <alignment/>
    </xf>
    <xf numFmtId="0" fontId="11" fillId="0" borderId="0" xfId="0" applyFont="1" applyFill="1" applyBorder="1" applyAlignment="1" quotePrefix="1">
      <alignment horizontal="left"/>
    </xf>
    <xf numFmtId="0" fontId="1" fillId="0" borderId="0" xfId="0" applyFont="1" applyFill="1" applyBorder="1" applyAlignment="1" quotePrefix="1">
      <alignment horizontal="right"/>
    </xf>
    <xf numFmtId="0" fontId="1" fillId="0" borderId="0" xfId="0" applyFont="1" applyFill="1" applyBorder="1" applyAlignment="1">
      <alignment horizontal="center"/>
    </xf>
    <xf numFmtId="0" fontId="0" fillId="0" borderId="0" xfId="0" applyBorder="1" applyAlignment="1" quotePrefix="1">
      <alignment horizontal="left" wrapText="1"/>
    </xf>
    <xf numFmtId="0" fontId="0" fillId="35" borderId="23" xfId="0" applyFill="1" applyBorder="1" applyAlignment="1">
      <alignment horizontal="center"/>
    </xf>
    <xf numFmtId="0" fontId="0" fillId="35" borderId="26" xfId="0" applyFill="1" applyBorder="1" applyAlignment="1">
      <alignment horizontal="center"/>
    </xf>
    <xf numFmtId="0" fontId="0" fillId="35" borderId="21" xfId="0" applyFill="1" applyBorder="1" applyAlignment="1">
      <alignment horizontal="center"/>
    </xf>
    <xf numFmtId="0" fontId="0" fillId="35" borderId="21" xfId="0" applyFill="1" applyBorder="1" applyAlignment="1">
      <alignment/>
    </xf>
    <xf numFmtId="0" fontId="0" fillId="35" borderId="22" xfId="0" applyFill="1" applyBorder="1" applyAlignment="1">
      <alignment/>
    </xf>
    <xf numFmtId="0" fontId="0" fillId="35" borderId="27" xfId="0" applyFill="1" applyBorder="1" applyAlignment="1">
      <alignment/>
    </xf>
    <xf numFmtId="0" fontId="0" fillId="35" borderId="28" xfId="0" applyFill="1" applyBorder="1" applyAlignment="1">
      <alignment/>
    </xf>
    <xf numFmtId="0" fontId="0" fillId="35" borderId="29" xfId="0" applyFill="1" applyBorder="1" applyAlignment="1">
      <alignment horizontal="center"/>
    </xf>
    <xf numFmtId="0" fontId="0" fillId="35" borderId="30" xfId="0" applyFill="1" applyBorder="1" applyAlignment="1">
      <alignment horizontal="center"/>
    </xf>
    <xf numFmtId="0" fontId="0" fillId="35" borderId="24" xfId="0" applyFill="1" applyBorder="1" applyAlignment="1">
      <alignment horizontal="center"/>
    </xf>
    <xf numFmtId="0" fontId="0" fillId="35" borderId="31" xfId="0" applyFill="1" applyBorder="1" applyAlignment="1">
      <alignment horizontal="center"/>
    </xf>
    <xf numFmtId="0" fontId="0" fillId="35" borderId="31" xfId="0" applyFill="1" applyBorder="1" applyAlignment="1">
      <alignment/>
    </xf>
    <xf numFmtId="0" fontId="0" fillId="35" borderId="32" xfId="0" applyFill="1" applyBorder="1" applyAlignment="1">
      <alignment/>
    </xf>
    <xf numFmtId="0" fontId="0" fillId="35" borderId="33" xfId="0" applyFill="1" applyBorder="1" applyAlignment="1">
      <alignment/>
    </xf>
    <xf numFmtId="0" fontId="0" fillId="35" borderId="34" xfId="0" applyFill="1" applyBorder="1" applyAlignment="1">
      <alignment/>
    </xf>
    <xf numFmtId="0" fontId="0" fillId="35" borderId="35" xfId="0" applyFill="1" applyBorder="1" applyAlignment="1">
      <alignment horizontal="center"/>
    </xf>
    <xf numFmtId="0" fontId="0" fillId="35" borderId="36" xfId="0" applyFill="1" applyBorder="1" applyAlignment="1">
      <alignment horizontal="center"/>
    </xf>
    <xf numFmtId="0" fontId="0" fillId="35" borderId="37" xfId="0" applyFill="1" applyBorder="1" applyAlignment="1">
      <alignment/>
    </xf>
    <xf numFmtId="0" fontId="0" fillId="35" borderId="38" xfId="0" applyFill="1" applyBorder="1" applyAlignment="1">
      <alignment/>
    </xf>
    <xf numFmtId="0" fontId="0" fillId="35" borderId="39" xfId="0" applyFill="1" applyBorder="1" applyAlignment="1">
      <alignment horizontal="center"/>
    </xf>
    <xf numFmtId="1" fontId="0" fillId="35" borderId="21" xfId="0" applyNumberFormat="1" applyFill="1" applyBorder="1" applyAlignment="1">
      <alignment horizontal="center"/>
    </xf>
    <xf numFmtId="3" fontId="0" fillId="35" borderId="21" xfId="0" applyNumberFormat="1" applyFill="1" applyBorder="1" applyAlignment="1">
      <alignment horizontal="center"/>
    </xf>
    <xf numFmtId="0" fontId="0" fillId="35" borderId="40" xfId="0" applyFill="1" applyBorder="1" applyAlignment="1">
      <alignment horizontal="center"/>
    </xf>
    <xf numFmtId="0" fontId="0" fillId="35" borderId="41" xfId="0" applyFill="1" applyBorder="1" applyAlignment="1">
      <alignment horizontal="center"/>
    </xf>
    <xf numFmtId="0" fontId="0" fillId="35" borderId="37" xfId="0" applyFill="1" applyBorder="1" applyAlignment="1">
      <alignment horizontal="center"/>
    </xf>
    <xf numFmtId="0" fontId="0" fillId="35" borderId="42" xfId="0" applyFill="1" applyBorder="1" applyAlignment="1">
      <alignment/>
    </xf>
    <xf numFmtId="0" fontId="0" fillId="35" borderId="43" xfId="0" applyFill="1" applyBorder="1" applyAlignment="1">
      <alignment/>
    </xf>
    <xf numFmtId="16" fontId="0" fillId="35" borderId="24" xfId="0" applyNumberFormat="1" applyFill="1" applyBorder="1" applyAlignment="1">
      <alignment horizontal="center"/>
    </xf>
    <xf numFmtId="0" fontId="0" fillId="35" borderId="44" xfId="0" applyFill="1" applyBorder="1" applyAlignment="1">
      <alignment/>
    </xf>
    <xf numFmtId="0" fontId="0" fillId="34" borderId="23" xfId="0" applyFill="1" applyBorder="1" applyAlignment="1">
      <alignment/>
    </xf>
    <xf numFmtId="0" fontId="11" fillId="0" borderId="0" xfId="0" applyFont="1" applyBorder="1" applyAlignment="1" quotePrefix="1">
      <alignment horizontal="left"/>
    </xf>
    <xf numFmtId="0" fontId="0" fillId="0" borderId="0" xfId="0" applyAlignment="1">
      <alignment horizontal="left" vertical="center"/>
    </xf>
    <xf numFmtId="0" fontId="0" fillId="0" borderId="42" xfId="0" applyBorder="1" applyAlignment="1">
      <alignment/>
    </xf>
    <xf numFmtId="0" fontId="0" fillId="0" borderId="37" xfId="0" applyBorder="1" applyAlignment="1">
      <alignment horizontal="left" vertical="top"/>
    </xf>
    <xf numFmtId="0" fontId="0" fillId="0" borderId="45" xfId="0" applyBorder="1" applyAlignment="1">
      <alignment horizontal="left" vertical="top"/>
    </xf>
    <xf numFmtId="0" fontId="0" fillId="0" borderId="46" xfId="0" applyBorder="1" applyAlignment="1">
      <alignment horizontal="left" vertical="top"/>
    </xf>
    <xf numFmtId="0" fontId="0" fillId="0" borderId="47" xfId="0" applyBorder="1" applyAlignment="1" quotePrefix="1">
      <alignment horizontal="left" vertical="top" wrapText="1"/>
    </xf>
    <xf numFmtId="0" fontId="1" fillId="0" borderId="0" xfId="0" applyFont="1" applyFill="1" applyBorder="1" applyAlignment="1">
      <alignment horizontal="left"/>
    </xf>
    <xf numFmtId="0" fontId="0" fillId="0" borderId="0" xfId="0" applyFill="1" applyBorder="1" applyAlignment="1">
      <alignment horizontal="left"/>
    </xf>
    <xf numFmtId="0" fontId="0" fillId="0" borderId="0" xfId="0" applyFill="1" applyBorder="1" applyAlignment="1">
      <alignment vertical="top" wrapText="1"/>
    </xf>
    <xf numFmtId="0" fontId="0" fillId="0" borderId="23" xfId="0" applyBorder="1" applyAlignment="1" quotePrefix="1">
      <alignment horizontal="left" vertical="top"/>
    </xf>
    <xf numFmtId="0" fontId="0" fillId="0" borderId="23" xfId="0" applyFill="1" applyBorder="1" applyAlignment="1" quotePrefix="1">
      <alignment horizontal="left" vertical="top"/>
    </xf>
    <xf numFmtId="0" fontId="0" fillId="36" borderId="0" xfId="0" applyFill="1" applyBorder="1" applyAlignment="1">
      <alignment/>
    </xf>
    <xf numFmtId="0" fontId="0" fillId="36" borderId="0" xfId="0" applyFill="1" applyAlignment="1">
      <alignment/>
    </xf>
    <xf numFmtId="0" fontId="1" fillId="36" borderId="0" xfId="0" applyFont="1" applyFill="1" applyBorder="1" applyAlignment="1">
      <alignment/>
    </xf>
    <xf numFmtId="0" fontId="0" fillId="0" borderId="0" xfId="0" applyFill="1" applyAlignment="1">
      <alignment horizontal="right"/>
    </xf>
    <xf numFmtId="0" fontId="1" fillId="0" borderId="0" xfId="0" applyFont="1" applyFill="1" applyBorder="1" applyAlignment="1" quotePrefix="1">
      <alignment horizontal="left" wrapText="1"/>
    </xf>
    <xf numFmtId="0" fontId="6" fillId="0" borderId="0" xfId="0" applyFont="1" applyAlignment="1">
      <alignment horizontal="right"/>
    </xf>
    <xf numFmtId="0" fontId="0" fillId="0" borderId="0" xfId="0" applyAlignment="1">
      <alignment horizontal="center" vertical="center"/>
    </xf>
    <xf numFmtId="0" fontId="1" fillId="0" borderId="11" xfId="0" applyFont="1" applyBorder="1" applyAlignment="1">
      <alignment horizontal="center" vertical="center"/>
    </xf>
    <xf numFmtId="0" fontId="1" fillId="0" borderId="15" xfId="0" applyFont="1" applyBorder="1" applyAlignment="1">
      <alignment horizontal="center" vertical="center"/>
    </xf>
    <xf numFmtId="0" fontId="1" fillId="0" borderId="48" xfId="0" applyFont="1" applyBorder="1" applyAlignment="1">
      <alignment horizontal="center" vertical="center"/>
    </xf>
    <xf numFmtId="0" fontId="1" fillId="0" borderId="49" xfId="0" applyFont="1" applyBorder="1" applyAlignment="1">
      <alignment horizontal="center" vertical="center"/>
    </xf>
    <xf numFmtId="0" fontId="1" fillId="0" borderId="13" xfId="0" applyFont="1" applyBorder="1" applyAlignment="1">
      <alignment horizontal="left" vertical="center"/>
    </xf>
    <xf numFmtId="0" fontId="15" fillId="0" borderId="0" xfId="0" applyFont="1" applyAlignment="1">
      <alignment horizontal="left" vertical="center"/>
    </xf>
    <xf numFmtId="0" fontId="1" fillId="0" borderId="0" xfId="0" applyFont="1" applyAlignment="1">
      <alignment horizontal="center"/>
    </xf>
    <xf numFmtId="0" fontId="13" fillId="0" borderId="0" xfId="0" applyFont="1" applyFill="1" applyAlignment="1" quotePrefix="1">
      <alignment horizontal="right" vertical="center"/>
    </xf>
    <xf numFmtId="0" fontId="0" fillId="0" borderId="0" xfId="0" applyAlignment="1">
      <alignment horizontal="right" vertical="center"/>
    </xf>
    <xf numFmtId="0" fontId="0" fillId="35" borderId="0" xfId="0" applyFill="1" applyAlignment="1">
      <alignment horizontal="right" vertical="center"/>
    </xf>
    <xf numFmtId="0" fontId="13" fillId="35" borderId="0" xfId="0" applyFont="1" applyFill="1" applyAlignment="1" quotePrefix="1">
      <alignment horizontal="right" vertical="center"/>
    </xf>
    <xf numFmtId="0" fontId="13" fillId="34" borderId="0" xfId="0" applyFont="1" applyFill="1" applyAlignment="1">
      <alignment horizontal="left" vertical="center"/>
    </xf>
    <xf numFmtId="0" fontId="0" fillId="34" borderId="0" xfId="0" applyFill="1" applyAlignment="1">
      <alignment horizontal="left" vertical="center"/>
    </xf>
    <xf numFmtId="164" fontId="0" fillId="0" borderId="50" xfId="0" applyNumberFormat="1" applyBorder="1" applyAlignment="1">
      <alignment horizontal="center"/>
    </xf>
    <xf numFmtId="164" fontId="0" fillId="0" borderId="10" xfId="0" applyNumberFormat="1" applyBorder="1" applyAlignment="1">
      <alignment horizontal="center"/>
    </xf>
    <xf numFmtId="164" fontId="0" fillId="35" borderId="23" xfId="0" applyNumberFormat="1" applyFill="1" applyBorder="1" applyAlignment="1">
      <alignment horizontal="center"/>
    </xf>
    <xf numFmtId="0" fontId="0" fillId="0" borderId="51" xfId="0" applyBorder="1" applyAlignment="1">
      <alignment/>
    </xf>
    <xf numFmtId="0" fontId="0" fillId="0" borderId="38" xfId="0" applyBorder="1" applyAlignment="1">
      <alignment horizontal="center"/>
    </xf>
    <xf numFmtId="0" fontId="0" fillId="0" borderId="0" xfId="0" applyFont="1" applyAlignment="1">
      <alignment/>
    </xf>
    <xf numFmtId="0" fontId="1" fillId="0" borderId="0" xfId="0" applyFont="1" applyAlignment="1">
      <alignment vertical="center"/>
    </xf>
    <xf numFmtId="0" fontId="0" fillId="0" borderId="0" xfId="0" applyAlignment="1">
      <alignment vertical="center"/>
    </xf>
    <xf numFmtId="0" fontId="17" fillId="0" borderId="0" xfId="0" applyFont="1" applyAlignment="1">
      <alignment horizontal="right" vertical="center"/>
    </xf>
    <xf numFmtId="0" fontId="0" fillId="0" borderId="52" xfId="0" applyFont="1" applyBorder="1" applyAlignment="1">
      <alignment horizontal="center" vertical="center"/>
    </xf>
    <xf numFmtId="0" fontId="0" fillId="0" borderId="52" xfId="0" applyBorder="1" applyAlignment="1">
      <alignment horizontal="center" vertical="center"/>
    </xf>
    <xf numFmtId="0" fontId="0" fillId="0" borderId="0" xfId="0" applyAlignment="1">
      <alignment/>
    </xf>
    <xf numFmtId="0" fontId="1" fillId="0" borderId="0" xfId="0" applyFont="1" applyAlignment="1">
      <alignment horizontal="center" vertical="center"/>
    </xf>
    <xf numFmtId="0" fontId="0" fillId="0" borderId="0" xfId="0" applyFont="1" applyAlignment="1">
      <alignment horizontal="right" vertical="top"/>
    </xf>
    <xf numFmtId="0" fontId="77" fillId="0" borderId="0" xfId="0" applyFont="1" applyAlignment="1">
      <alignment horizontal="right"/>
    </xf>
    <xf numFmtId="0" fontId="1" fillId="0" borderId="0" xfId="0" applyFont="1" applyAlignment="1">
      <alignment horizontal="right" vertical="center"/>
    </xf>
    <xf numFmtId="0" fontId="78" fillId="34" borderId="21" xfId="0" applyFont="1" applyFill="1" applyBorder="1" applyAlignment="1">
      <alignment/>
    </xf>
    <xf numFmtId="0" fontId="78" fillId="34" borderId="22" xfId="0" applyFont="1" applyFill="1" applyBorder="1" applyAlignment="1">
      <alignment/>
    </xf>
    <xf numFmtId="0" fontId="1" fillId="0" borderId="0" xfId="0" applyFont="1" applyBorder="1" applyAlignment="1">
      <alignment horizontal="right" vertical="center"/>
    </xf>
    <xf numFmtId="0" fontId="0" fillId="35" borderId="0" xfId="0" applyFill="1" applyAlignment="1">
      <alignment vertical="center"/>
    </xf>
    <xf numFmtId="0" fontId="0" fillId="35" borderId="0" xfId="0" applyFont="1" applyFill="1" applyAlignment="1">
      <alignment vertical="center"/>
    </xf>
    <xf numFmtId="0" fontId="0" fillId="34" borderId="0" xfId="0" applyFill="1" applyAlignment="1">
      <alignment vertical="center"/>
    </xf>
    <xf numFmtId="0" fontId="0" fillId="34" borderId="0" xfId="0" applyFont="1" applyFill="1" applyAlignment="1">
      <alignment vertical="center"/>
    </xf>
    <xf numFmtId="0" fontId="0" fillId="34" borderId="0" xfId="0" applyFill="1" applyBorder="1" applyAlignment="1">
      <alignment vertical="center"/>
    </xf>
    <xf numFmtId="0" fontId="0" fillId="34" borderId="0" xfId="0" applyFont="1" applyFill="1" applyBorder="1" applyAlignment="1">
      <alignment vertical="center"/>
    </xf>
    <xf numFmtId="0" fontId="1" fillId="36" borderId="0" xfId="0" applyFont="1" applyFill="1" applyBorder="1" applyAlignment="1" quotePrefix="1">
      <alignment/>
    </xf>
    <xf numFmtId="0" fontId="0" fillId="0" borderId="0" xfId="0" applyFont="1" applyFill="1" applyBorder="1" applyAlignment="1">
      <alignment horizontal="right" vertical="top"/>
    </xf>
    <xf numFmtId="0" fontId="0" fillId="0" borderId="0" xfId="0" applyBorder="1" applyAlignment="1">
      <alignment horizontal="left" vertical="top"/>
    </xf>
    <xf numFmtId="0" fontId="0" fillId="0" borderId="0" xfId="0" applyBorder="1" applyAlignment="1">
      <alignment/>
    </xf>
    <xf numFmtId="2" fontId="0" fillId="0" borderId="0" xfId="0" applyNumberFormat="1" applyAlignment="1">
      <alignment horizontal="center" vertical="center"/>
    </xf>
    <xf numFmtId="0" fontId="0" fillId="0" borderId="38" xfId="0" applyFont="1" applyBorder="1" applyAlignment="1">
      <alignment horizontal="left" vertical="top"/>
    </xf>
    <xf numFmtId="0" fontId="79" fillId="0" borderId="0" xfId="0" applyFont="1" applyAlignment="1">
      <alignment horizontal="right"/>
    </xf>
    <xf numFmtId="0" fontId="79" fillId="0" borderId="0" xfId="0" applyFont="1" applyAlignment="1">
      <alignment/>
    </xf>
    <xf numFmtId="0" fontId="0" fillId="0" borderId="0" xfId="0" applyBorder="1" applyAlignment="1">
      <alignment vertical="center"/>
    </xf>
    <xf numFmtId="0" fontId="12" fillId="0" borderId="0" xfId="0" applyFont="1" applyBorder="1" applyAlignment="1">
      <alignment horizontal="left" vertical="center"/>
    </xf>
    <xf numFmtId="0" fontId="0" fillId="0" borderId="47" xfId="0" applyFont="1" applyBorder="1" applyAlignment="1">
      <alignment horizontal="right" vertical="top"/>
    </xf>
    <xf numFmtId="0" fontId="80" fillId="0" borderId="0" xfId="0" applyFont="1" applyAlignment="1">
      <alignment horizontal="right" vertical="center"/>
    </xf>
    <xf numFmtId="0" fontId="81" fillId="36" borderId="0" xfId="0" applyFont="1" applyFill="1" applyAlignment="1" quotePrefix="1">
      <alignment horizontal="left" vertical="center"/>
    </xf>
    <xf numFmtId="0" fontId="81" fillId="0" borderId="53" xfId="0" applyFont="1" applyBorder="1" applyAlignment="1">
      <alignment horizontal="left" vertical="center" wrapText="1"/>
    </xf>
    <xf numFmtId="2" fontId="1" fillId="0" borderId="53" xfId="0" applyNumberFormat="1" applyFont="1" applyBorder="1" applyAlignment="1">
      <alignment horizontal="center"/>
    </xf>
    <xf numFmtId="0" fontId="0" fillId="0" borderId="54" xfId="0" applyBorder="1" applyAlignment="1">
      <alignment vertical="top" wrapText="1"/>
    </xf>
    <xf numFmtId="3" fontId="0" fillId="0" borderId="53" xfId="0" applyNumberFormat="1" applyBorder="1" applyAlignment="1">
      <alignment horizontal="center"/>
    </xf>
    <xf numFmtId="3" fontId="1" fillId="0" borderId="53" xfId="0" applyNumberFormat="1" applyFont="1" applyBorder="1" applyAlignment="1">
      <alignment horizontal="center"/>
    </xf>
    <xf numFmtId="0" fontId="1" fillId="0" borderId="41" xfId="0" applyFont="1" applyBorder="1" applyAlignment="1">
      <alignment horizontal="center" vertical="center"/>
    </xf>
    <xf numFmtId="0" fontId="1" fillId="0" borderId="10" xfId="0" applyFont="1" applyBorder="1" applyAlignment="1">
      <alignment horizontal="center" vertical="center"/>
    </xf>
    <xf numFmtId="1" fontId="0" fillId="37" borderId="23" xfId="0" applyNumberFormat="1" applyFill="1" applyBorder="1" applyAlignment="1">
      <alignment horizontal="center" vertical="center"/>
    </xf>
    <xf numFmtId="1" fontId="0" fillId="38" borderId="37" xfId="0" applyNumberFormat="1" applyFill="1" applyBorder="1" applyAlignment="1">
      <alignment horizontal="center" vertical="center"/>
    </xf>
    <xf numFmtId="1" fontId="0" fillId="38" borderId="38" xfId="0" applyNumberFormat="1" applyFill="1" applyBorder="1" applyAlignment="1">
      <alignment horizontal="center" vertical="center"/>
    </xf>
    <xf numFmtId="1" fontId="0" fillId="38" borderId="42" xfId="0" applyNumberFormat="1" applyFill="1" applyBorder="1" applyAlignment="1">
      <alignment horizontal="center" vertical="center"/>
    </xf>
    <xf numFmtId="1" fontId="0" fillId="38" borderId="45" xfId="0" applyNumberFormat="1" applyFill="1" applyBorder="1" applyAlignment="1">
      <alignment horizontal="center" vertical="center"/>
    </xf>
    <xf numFmtId="1" fontId="0" fillId="38" borderId="0" xfId="0" applyNumberFormat="1" applyFill="1" applyBorder="1" applyAlignment="1">
      <alignment horizontal="center" vertical="center"/>
    </xf>
    <xf numFmtId="1" fontId="0" fillId="38" borderId="47" xfId="0" applyNumberFormat="1" applyFill="1" applyBorder="1" applyAlignment="1">
      <alignment horizontal="center" vertical="center"/>
    </xf>
    <xf numFmtId="1" fontId="0" fillId="38" borderId="46" xfId="0" applyNumberFormat="1" applyFill="1" applyBorder="1" applyAlignment="1">
      <alignment horizontal="center" vertical="center"/>
    </xf>
    <xf numFmtId="1" fontId="0" fillId="38" borderId="51" xfId="0" applyNumberFormat="1" applyFill="1" applyBorder="1" applyAlignment="1">
      <alignment horizontal="center" vertical="center"/>
    </xf>
    <xf numFmtId="1" fontId="0" fillId="38" borderId="55" xfId="0" applyNumberFormat="1" applyFill="1" applyBorder="1" applyAlignment="1">
      <alignment horizontal="center" vertical="center"/>
    </xf>
    <xf numFmtId="1" fontId="0" fillId="38" borderId="50" xfId="0" applyNumberFormat="1" applyFill="1" applyBorder="1" applyAlignment="1">
      <alignment horizontal="center" vertical="center"/>
    </xf>
    <xf numFmtId="0" fontId="79" fillId="0" borderId="0" xfId="0" applyFont="1" applyAlignment="1">
      <alignment horizontal="left"/>
    </xf>
    <xf numFmtId="0" fontId="82" fillId="0" borderId="0" xfId="0" applyFont="1" applyAlignment="1">
      <alignment horizontal="right" vertical="center"/>
    </xf>
    <xf numFmtId="0" fontId="83" fillId="0" borderId="0" xfId="0" applyFont="1" applyAlignment="1" quotePrefix="1">
      <alignment vertical="center"/>
    </xf>
    <xf numFmtId="0" fontId="79" fillId="0" borderId="51" xfId="0" applyFont="1" applyFill="1" applyBorder="1" applyAlignment="1">
      <alignment/>
    </xf>
    <xf numFmtId="1" fontId="0" fillId="38" borderId="37" xfId="0" applyNumberFormat="1" applyFont="1" applyFill="1" applyBorder="1" applyAlignment="1" quotePrefix="1">
      <alignment horizontal="left" vertical="center"/>
    </xf>
    <xf numFmtId="1" fontId="0" fillId="38" borderId="50" xfId="0" applyNumberFormat="1" applyFont="1" applyFill="1" applyBorder="1" applyAlignment="1" quotePrefix="1">
      <alignment horizontal="left" vertical="center"/>
    </xf>
    <xf numFmtId="1" fontId="0" fillId="38" borderId="45" xfId="0" applyNumberFormat="1" applyFont="1" applyFill="1" applyBorder="1" applyAlignment="1" quotePrefix="1">
      <alignment horizontal="left" vertical="center"/>
    </xf>
    <xf numFmtId="0" fontId="0" fillId="37" borderId="21" xfId="0" applyFont="1" applyFill="1" applyBorder="1" applyAlignment="1">
      <alignment vertical="center"/>
    </xf>
    <xf numFmtId="164" fontId="0" fillId="37" borderId="23" xfId="0" applyNumberFormat="1" applyFill="1" applyBorder="1" applyAlignment="1">
      <alignment horizontal="center" vertical="center"/>
    </xf>
    <xf numFmtId="164" fontId="1" fillId="0" borderId="0" xfId="0" applyNumberFormat="1" applyFont="1" applyAlignment="1">
      <alignment horizontal="center" vertical="center"/>
    </xf>
    <xf numFmtId="1" fontId="1" fillId="0" borderId="0" xfId="0" applyNumberFormat="1" applyFont="1" applyAlignment="1">
      <alignment horizontal="center" vertical="center"/>
    </xf>
    <xf numFmtId="3" fontId="0" fillId="37" borderId="23" xfId="0" applyNumberFormat="1" applyFill="1" applyBorder="1" applyAlignment="1">
      <alignment horizontal="center" vertical="center"/>
    </xf>
    <xf numFmtId="3" fontId="1" fillId="0" borderId="0" xfId="0" applyNumberFormat="1" applyFont="1" applyBorder="1" applyAlignment="1">
      <alignment horizontal="center" vertical="center"/>
    </xf>
    <xf numFmtId="0" fontId="1" fillId="0" borderId="51" xfId="0" applyFont="1" applyBorder="1" applyAlignment="1">
      <alignment horizontal="right" vertical="center"/>
    </xf>
    <xf numFmtId="0" fontId="1" fillId="0" borderId="0" xfId="0" applyFont="1" applyAlignment="1" quotePrefix="1">
      <alignment horizontal="left" vertical="center"/>
    </xf>
    <xf numFmtId="0" fontId="0" fillId="0" borderId="56"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7" xfId="0" applyBorder="1" applyAlignment="1">
      <alignment vertical="center"/>
    </xf>
    <xf numFmtId="0" fontId="0" fillId="0" borderId="52" xfId="0" applyBorder="1" applyAlignment="1">
      <alignment vertical="center"/>
    </xf>
    <xf numFmtId="0" fontId="0" fillId="0" borderId="58" xfId="0" applyBorder="1" applyAlignment="1">
      <alignment vertical="center"/>
    </xf>
    <xf numFmtId="0" fontId="0" fillId="35" borderId="27" xfId="0" applyFill="1" applyBorder="1" applyAlignment="1">
      <alignment vertical="center"/>
    </xf>
    <xf numFmtId="0" fontId="0" fillId="0" borderId="59" xfId="0" applyBorder="1" applyAlignment="1">
      <alignment vertical="center"/>
    </xf>
    <xf numFmtId="0" fontId="0" fillId="0" borderId="27" xfId="0" applyBorder="1" applyAlignment="1">
      <alignment vertical="center"/>
    </xf>
    <xf numFmtId="0" fontId="2" fillId="0" borderId="27" xfId="0" applyFont="1" applyBorder="1" applyAlignment="1">
      <alignment horizontal="center" vertical="center"/>
    </xf>
    <xf numFmtId="0" fontId="2" fillId="35" borderId="59" xfId="0" applyFont="1" applyFill="1" applyBorder="1" applyAlignment="1">
      <alignment vertical="center"/>
    </xf>
    <xf numFmtId="0" fontId="2" fillId="35" borderId="27" xfId="0" applyFont="1" applyFill="1" applyBorder="1" applyAlignment="1">
      <alignment vertical="center"/>
    </xf>
    <xf numFmtId="0" fontId="2" fillId="35" borderId="60" xfId="0" applyFont="1" applyFill="1" applyBorder="1" applyAlignment="1">
      <alignment vertical="center"/>
    </xf>
    <xf numFmtId="0" fontId="0" fillId="0" borderId="53" xfId="0" applyBorder="1" applyAlignment="1">
      <alignment vertical="center"/>
    </xf>
    <xf numFmtId="0" fontId="0" fillId="0" borderId="27" xfId="0" applyBorder="1" applyAlignment="1">
      <alignment horizontal="centerContinuous" vertical="center"/>
    </xf>
    <xf numFmtId="0" fontId="1" fillId="0" borderId="61" xfId="0" applyFont="1" applyBorder="1" applyAlignment="1">
      <alignment horizontal="center" vertical="center"/>
    </xf>
    <xf numFmtId="0" fontId="0" fillId="0" borderId="53" xfId="0" applyBorder="1" applyAlignment="1">
      <alignment horizontal="centerContinuous" vertical="center"/>
    </xf>
    <xf numFmtId="0" fontId="1" fillId="0" borderId="62" xfId="0" applyFont="1" applyBorder="1" applyAlignment="1">
      <alignment horizontal="center" vertical="center"/>
    </xf>
    <xf numFmtId="0" fontId="1" fillId="0" borderId="46" xfId="0" applyFont="1" applyBorder="1" applyAlignment="1">
      <alignment horizontal="center" vertical="center"/>
    </xf>
    <xf numFmtId="0" fontId="0" fillId="0" borderId="62" xfId="0" applyFont="1" applyBorder="1" applyAlignment="1">
      <alignment horizontal="center" vertical="center"/>
    </xf>
    <xf numFmtId="0" fontId="0" fillId="0" borderId="10" xfId="0" applyBorder="1" applyAlignment="1">
      <alignment horizontal="center" vertical="center"/>
    </xf>
    <xf numFmtId="0" fontId="0" fillId="0" borderId="62" xfId="0" applyBorder="1" applyAlignment="1">
      <alignment horizontal="center" vertical="center"/>
    </xf>
    <xf numFmtId="0" fontId="0" fillId="0" borderId="46" xfId="0" applyBorder="1" applyAlignment="1">
      <alignment horizontal="center" vertical="center"/>
    </xf>
    <xf numFmtId="0" fontId="1" fillId="0" borderId="63" xfId="0" applyFont="1" applyBorder="1" applyAlignment="1">
      <alignment horizontal="center" vertical="center"/>
    </xf>
    <xf numFmtId="0" fontId="1" fillId="0" borderId="53" xfId="0" applyFont="1" applyBorder="1" applyAlignment="1">
      <alignment horizontal="centerContinuous" vertical="center"/>
    </xf>
    <xf numFmtId="0" fontId="0" fillId="35" borderId="64" xfId="0" applyFont="1" applyFill="1" applyBorder="1" applyAlignment="1">
      <alignment horizontal="center" vertical="center"/>
    </xf>
    <xf numFmtId="0" fontId="0" fillId="35" borderId="50" xfId="0" applyFont="1" applyFill="1" applyBorder="1" applyAlignment="1">
      <alignment horizontal="center" vertical="center"/>
    </xf>
    <xf numFmtId="0" fontId="0" fillId="35" borderId="50" xfId="0" applyFill="1" applyBorder="1" applyAlignment="1">
      <alignment horizontal="center" vertical="center"/>
    </xf>
    <xf numFmtId="0" fontId="0" fillId="35" borderId="45" xfId="0" applyFill="1" applyBorder="1" applyAlignment="1">
      <alignment horizontal="center" vertical="center"/>
    </xf>
    <xf numFmtId="3" fontId="0" fillId="35" borderId="64" xfId="0" applyNumberFormat="1" applyFill="1" applyBorder="1" applyAlignment="1">
      <alignment horizontal="center" vertical="center"/>
    </xf>
    <xf numFmtId="3" fontId="0" fillId="0" borderId="50" xfId="0" applyNumberFormat="1" applyBorder="1" applyAlignment="1">
      <alignment horizontal="center" vertical="center"/>
    </xf>
    <xf numFmtId="164" fontId="0" fillId="39" borderId="50" xfId="0" applyNumberFormat="1" applyFill="1" applyBorder="1" applyAlignment="1">
      <alignment horizontal="center" vertical="center"/>
    </xf>
    <xf numFmtId="164" fontId="0" fillId="39" borderId="45" xfId="0" applyNumberFormat="1" applyFill="1" applyBorder="1" applyAlignment="1">
      <alignment horizontal="center" vertical="center"/>
    </xf>
    <xf numFmtId="3" fontId="0" fillId="35" borderId="50" xfId="0" applyNumberFormat="1" applyFill="1" applyBorder="1" applyAlignment="1">
      <alignment horizontal="center" vertical="center"/>
    </xf>
    <xf numFmtId="3" fontId="0" fillId="0" borderId="65" xfId="0" applyNumberFormat="1" applyBorder="1" applyAlignment="1">
      <alignment horizontal="center" vertical="center"/>
    </xf>
    <xf numFmtId="0" fontId="1" fillId="0" borderId="53" xfId="0" applyFont="1" applyBorder="1" applyAlignment="1">
      <alignment horizontal="center" vertical="center"/>
    </xf>
    <xf numFmtId="0" fontId="0" fillId="0" borderId="23" xfId="0" applyBorder="1" applyAlignment="1">
      <alignment horizontal="center" vertical="center"/>
    </xf>
    <xf numFmtId="3" fontId="0" fillId="0" borderId="53" xfId="0" applyNumberFormat="1" applyBorder="1" applyAlignment="1">
      <alignment horizontal="center" vertical="center"/>
    </xf>
    <xf numFmtId="0" fontId="0" fillId="0" borderId="45" xfId="0" applyBorder="1" applyAlignment="1">
      <alignment horizontal="center" vertical="center"/>
    </xf>
    <xf numFmtId="164" fontId="0" fillId="0" borderId="50" xfId="0" applyNumberFormat="1" applyBorder="1" applyAlignment="1">
      <alignment horizontal="center" vertical="center"/>
    </xf>
    <xf numFmtId="164" fontId="0" fillId="0" borderId="45" xfId="0" applyNumberFormat="1" applyBorder="1" applyAlignment="1">
      <alignment horizontal="center" vertical="center"/>
    </xf>
    <xf numFmtId="0" fontId="0" fillId="35" borderId="10" xfId="0" applyFill="1" applyBorder="1" applyAlignment="1">
      <alignment horizontal="center" vertical="center"/>
    </xf>
    <xf numFmtId="0" fontId="0" fillId="35" borderId="46" xfId="0" applyFill="1" applyBorder="1" applyAlignment="1">
      <alignment horizontal="center" vertical="center"/>
    </xf>
    <xf numFmtId="3" fontId="0" fillId="35" borderId="62" xfId="0" applyNumberFormat="1" applyFill="1" applyBorder="1" applyAlignment="1">
      <alignment horizontal="center" vertical="center"/>
    </xf>
    <xf numFmtId="3" fontId="0" fillId="0" borderId="10" xfId="0" applyNumberFormat="1" applyBorder="1" applyAlignment="1">
      <alignment horizontal="center" vertical="center"/>
    </xf>
    <xf numFmtId="164" fontId="0" fillId="39" borderId="10" xfId="0" applyNumberFormat="1" applyFill="1" applyBorder="1" applyAlignment="1">
      <alignment horizontal="center" vertical="center"/>
    </xf>
    <xf numFmtId="164" fontId="0" fillId="39" borderId="63" xfId="0" applyNumberFormat="1" applyFill="1" applyBorder="1" applyAlignment="1">
      <alignment horizontal="center" vertical="center"/>
    </xf>
    <xf numFmtId="3" fontId="0" fillId="35" borderId="10" xfId="0" applyNumberFormat="1" applyFill="1" applyBorder="1" applyAlignment="1">
      <alignment horizontal="center" vertical="center"/>
    </xf>
    <xf numFmtId="3" fontId="0" fillId="0" borderId="63" xfId="0" applyNumberFormat="1" applyBorder="1" applyAlignment="1">
      <alignment horizontal="center" vertical="center"/>
    </xf>
    <xf numFmtId="164" fontId="0" fillId="0" borderId="46" xfId="0" applyNumberFormat="1" applyBorder="1" applyAlignment="1">
      <alignment horizontal="center" vertical="center"/>
    </xf>
    <xf numFmtId="0" fontId="0" fillId="0" borderId="66" xfId="0" applyBorder="1" applyAlignment="1">
      <alignment horizontal="center" vertical="center"/>
    </xf>
    <xf numFmtId="0" fontId="0" fillId="0" borderId="38" xfId="0" applyBorder="1" applyAlignment="1">
      <alignment vertical="center"/>
    </xf>
    <xf numFmtId="164" fontId="0" fillId="35" borderId="23" xfId="0" applyNumberFormat="1" applyFill="1" applyBorder="1" applyAlignment="1">
      <alignment horizontal="center" vertical="center"/>
    </xf>
    <xf numFmtId="164" fontId="0" fillId="35" borderId="67" xfId="0" applyNumberFormat="1" applyFill="1" applyBorder="1" applyAlignment="1">
      <alignment horizontal="center" vertical="center"/>
    </xf>
    <xf numFmtId="3" fontId="1" fillId="0" borderId="63" xfId="0" applyNumberFormat="1" applyFont="1" applyBorder="1" applyAlignment="1">
      <alignment horizontal="center" vertical="center"/>
    </xf>
    <xf numFmtId="0" fontId="0" fillId="0" borderId="53" xfId="0" applyBorder="1" applyAlignment="1">
      <alignment horizontal="center" vertical="center"/>
    </xf>
    <xf numFmtId="3" fontId="1" fillId="0" borderId="10" xfId="0" applyNumberFormat="1" applyFont="1" applyBorder="1" applyAlignment="1">
      <alignment horizontal="center" vertical="center"/>
    </xf>
    <xf numFmtId="1" fontId="1" fillId="0" borderId="67" xfId="0" applyNumberFormat="1" applyFont="1" applyBorder="1" applyAlignment="1">
      <alignment horizontal="center" vertical="center"/>
    </xf>
    <xf numFmtId="0" fontId="0" fillId="0" borderId="68" xfId="0" applyBorder="1" applyAlignment="1">
      <alignment vertical="center"/>
    </xf>
    <xf numFmtId="1" fontId="1" fillId="0" borderId="23" xfId="0" applyNumberFormat="1" applyFont="1" applyBorder="1" applyAlignment="1">
      <alignment horizontal="center" vertical="center"/>
    </xf>
    <xf numFmtId="0" fontId="1" fillId="0" borderId="55" xfId="0" applyFont="1" applyFill="1" applyBorder="1" applyAlignment="1">
      <alignment horizontal="right" vertical="center"/>
    </xf>
    <xf numFmtId="3" fontId="1" fillId="0" borderId="67" xfId="0" applyNumberFormat="1" applyFont="1" applyBorder="1" applyAlignment="1">
      <alignment horizontal="center" vertical="center"/>
    </xf>
    <xf numFmtId="0" fontId="1" fillId="0" borderId="23" xfId="0" applyFont="1" applyBorder="1" applyAlignment="1">
      <alignment horizontal="centerContinuous" vertical="center"/>
    </xf>
    <xf numFmtId="0" fontId="0" fillId="0" borderId="23" xfId="0" applyBorder="1" applyAlignment="1">
      <alignment horizontal="centerContinuous" vertical="center"/>
    </xf>
    <xf numFmtId="0" fontId="0" fillId="33" borderId="50" xfId="0" applyFill="1" applyBorder="1" applyAlignment="1">
      <alignment horizontal="center" vertical="center"/>
    </xf>
    <xf numFmtId="0" fontId="0" fillId="33" borderId="45" xfId="0" applyFill="1" applyBorder="1" applyAlignment="1">
      <alignment horizontal="center" vertical="center"/>
    </xf>
    <xf numFmtId="0" fontId="0" fillId="33" borderId="10" xfId="0" applyFill="1" applyBorder="1" applyAlignment="1">
      <alignment horizontal="center" vertical="center"/>
    </xf>
    <xf numFmtId="0" fontId="0" fillId="33" borderId="46" xfId="0" applyFill="1" applyBorder="1" applyAlignment="1">
      <alignment horizontal="center" vertical="center"/>
    </xf>
    <xf numFmtId="3" fontId="1" fillId="0" borderId="23" xfId="0" applyNumberFormat="1" applyFont="1" applyBorder="1" applyAlignment="1">
      <alignment horizontal="center" vertical="center"/>
    </xf>
    <xf numFmtId="0" fontId="0" fillId="0" borderId="0" xfId="0" applyBorder="1" applyAlignment="1">
      <alignment horizontal="centerContinuous" vertical="center"/>
    </xf>
    <xf numFmtId="3" fontId="1" fillId="0" borderId="53" xfId="0" applyNumberFormat="1" applyFont="1" applyBorder="1" applyAlignment="1">
      <alignment horizontal="center" vertical="center"/>
    </xf>
    <xf numFmtId="0" fontId="11" fillId="0" borderId="0" xfId="0" applyFont="1" applyFill="1" applyBorder="1" applyAlignment="1" quotePrefix="1">
      <alignment horizontal="left" vertical="center"/>
    </xf>
    <xf numFmtId="0" fontId="0" fillId="37" borderId="23" xfId="0" applyFill="1" applyBorder="1" applyAlignment="1">
      <alignment vertical="center"/>
    </xf>
    <xf numFmtId="0" fontId="0" fillId="0" borderId="0" xfId="0" applyFill="1" applyAlignment="1">
      <alignment vertical="center"/>
    </xf>
    <xf numFmtId="0" fontId="0" fillId="34" borderId="23" xfId="0" applyFill="1" applyBorder="1" applyAlignment="1">
      <alignment vertical="center"/>
    </xf>
    <xf numFmtId="0" fontId="0" fillId="37" borderId="27" xfId="0" applyFill="1" applyBorder="1" applyAlignment="1">
      <alignment vertical="center"/>
    </xf>
    <xf numFmtId="0" fontId="0" fillId="37" borderId="22" xfId="0" applyFill="1" applyBorder="1" applyAlignment="1">
      <alignment vertical="center"/>
    </xf>
    <xf numFmtId="0" fontId="0" fillId="0" borderId="0" xfId="0" applyFill="1" applyAlignment="1">
      <alignment horizontal="center" vertical="center"/>
    </xf>
    <xf numFmtId="0" fontId="1" fillId="35" borderId="17"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41" xfId="0" applyBorder="1" applyAlignment="1">
      <alignment vertical="center"/>
    </xf>
    <xf numFmtId="0" fontId="0" fillId="0" borderId="0" xfId="0" applyFont="1" applyAlignment="1">
      <alignment horizontal="right"/>
    </xf>
    <xf numFmtId="0" fontId="0" fillId="0" borderId="0" xfId="0" applyFont="1" applyFill="1" applyBorder="1" applyAlignment="1">
      <alignment/>
    </xf>
    <xf numFmtId="0" fontId="0" fillId="35" borderId="50" xfId="0" applyFont="1" applyFill="1" applyBorder="1" applyAlignment="1">
      <alignment horizontal="center" vertical="center" wrapText="1"/>
    </xf>
    <xf numFmtId="0" fontId="0" fillId="35" borderId="10" xfId="0" applyFont="1" applyFill="1" applyBorder="1" applyAlignment="1">
      <alignment horizontal="center" vertical="center" wrapText="1"/>
    </xf>
    <xf numFmtId="0" fontId="0" fillId="35" borderId="10" xfId="0" applyFill="1" applyBorder="1" applyAlignment="1">
      <alignment vertical="center"/>
    </xf>
    <xf numFmtId="0" fontId="80" fillId="0" borderId="37" xfId="0" applyFont="1" applyBorder="1" applyAlignment="1">
      <alignment vertical="top"/>
    </xf>
    <xf numFmtId="0" fontId="80" fillId="0" borderId="38" xfId="0" applyFont="1" applyBorder="1" applyAlignment="1">
      <alignment vertical="top"/>
    </xf>
    <xf numFmtId="0" fontId="80" fillId="0" borderId="42" xfId="0" applyFont="1" applyBorder="1" applyAlignment="1">
      <alignment vertical="top"/>
    </xf>
    <xf numFmtId="0" fontId="80" fillId="0" borderId="0" xfId="0" applyFont="1" applyBorder="1" applyAlignment="1">
      <alignment vertical="top"/>
    </xf>
    <xf numFmtId="0" fontId="80" fillId="0" borderId="47" xfId="0" applyFont="1" applyBorder="1" applyAlignment="1">
      <alignment vertical="top"/>
    </xf>
    <xf numFmtId="0" fontId="84" fillId="0" borderId="45" xfId="0" applyFont="1" applyBorder="1" applyAlignment="1">
      <alignment vertical="top"/>
    </xf>
    <xf numFmtId="0" fontId="84" fillId="0" borderId="0" xfId="0" applyFont="1" applyBorder="1" applyAlignment="1">
      <alignment vertical="top"/>
    </xf>
    <xf numFmtId="0" fontId="0" fillId="0" borderId="46" xfId="0" applyBorder="1" applyAlignment="1">
      <alignment/>
    </xf>
    <xf numFmtId="0" fontId="0" fillId="0" borderId="55" xfId="0" applyBorder="1" applyAlignment="1">
      <alignment/>
    </xf>
    <xf numFmtId="0" fontId="78" fillId="0" borderId="0" xfId="0" applyFont="1" applyAlignment="1">
      <alignment/>
    </xf>
    <xf numFmtId="0" fontId="0" fillId="0" borderId="12" xfId="0" applyFont="1" applyBorder="1" applyAlignment="1">
      <alignment horizontal="center"/>
    </xf>
    <xf numFmtId="0" fontId="0" fillId="35" borderId="24" xfId="0" applyFill="1" applyBorder="1" applyAlignment="1">
      <alignment/>
    </xf>
    <xf numFmtId="0" fontId="1" fillId="0" borderId="0" xfId="0" applyFont="1" applyFill="1" applyBorder="1" applyAlignment="1">
      <alignment vertical="center"/>
    </xf>
    <xf numFmtId="0" fontId="78" fillId="0" borderId="0" xfId="0" applyFont="1" applyAlignment="1">
      <alignment vertical="center"/>
    </xf>
    <xf numFmtId="0" fontId="0" fillId="35" borderId="21" xfId="0" applyFill="1" applyBorder="1" applyAlignment="1">
      <alignment vertical="center"/>
    </xf>
    <xf numFmtId="0" fontId="0" fillId="35" borderId="22" xfId="0" applyFill="1" applyBorder="1" applyAlignment="1">
      <alignment vertical="center"/>
    </xf>
    <xf numFmtId="0" fontId="0" fillId="0" borderId="0" xfId="0" applyFill="1" applyBorder="1" applyAlignment="1">
      <alignment horizontal="center" vertical="center"/>
    </xf>
    <xf numFmtId="0" fontId="0" fillId="35" borderId="23" xfId="0" applyFill="1" applyBorder="1" applyAlignment="1">
      <alignment vertical="center"/>
    </xf>
    <xf numFmtId="0" fontId="1" fillId="0" borderId="0" xfId="0" applyFont="1" applyAlignment="1">
      <alignment horizontal="left" vertical="center"/>
    </xf>
    <xf numFmtId="0" fontId="0" fillId="0" borderId="0" xfId="0" applyAlignment="1" quotePrefix="1">
      <alignment horizontal="left" vertical="center"/>
    </xf>
    <xf numFmtId="0" fontId="0" fillId="0" borderId="23" xfId="0" applyFont="1" applyBorder="1" applyAlignment="1">
      <alignment horizontal="center" vertical="center"/>
    </xf>
    <xf numFmtId="0" fontId="0" fillId="0" borderId="23" xfId="0" applyBorder="1" applyAlignment="1">
      <alignment vertical="center"/>
    </xf>
    <xf numFmtId="2" fontId="0" fillId="0" borderId="23" xfId="0" applyNumberFormat="1" applyBorder="1" applyAlignment="1">
      <alignment horizontal="center" vertical="center"/>
    </xf>
    <xf numFmtId="0" fontId="0" fillId="37" borderId="21" xfId="0" applyFill="1" applyBorder="1" applyAlignment="1">
      <alignment/>
    </xf>
    <xf numFmtId="164" fontId="0" fillId="35" borderId="24" xfId="0" applyNumberFormat="1" applyFill="1" applyBorder="1" applyAlignment="1">
      <alignment horizontal="center"/>
    </xf>
    <xf numFmtId="0" fontId="0" fillId="37" borderId="22" xfId="0" applyFill="1" applyBorder="1" applyAlignment="1">
      <alignment/>
    </xf>
    <xf numFmtId="0" fontId="0" fillId="35" borderId="18" xfId="0" applyFill="1" applyBorder="1" applyAlignment="1">
      <alignment horizontal="center"/>
    </xf>
    <xf numFmtId="0" fontId="0" fillId="35" borderId="23" xfId="0" applyFill="1" applyBorder="1" applyAlignment="1">
      <alignment/>
    </xf>
    <xf numFmtId="0" fontId="0" fillId="40" borderId="38" xfId="0" applyFill="1" applyBorder="1" applyAlignment="1">
      <alignment/>
    </xf>
    <xf numFmtId="0" fontId="0" fillId="40" borderId="33" xfId="0" applyFill="1" applyBorder="1" applyAlignment="1">
      <alignment/>
    </xf>
    <xf numFmtId="0" fontId="0" fillId="40" borderId="27" xfId="0" applyFill="1" applyBorder="1" applyAlignment="1">
      <alignment/>
    </xf>
    <xf numFmtId="0" fontId="85" fillId="0" borderId="0" xfId="0" applyFont="1" applyAlignment="1">
      <alignment horizontal="left" vertical="center"/>
    </xf>
    <xf numFmtId="0" fontId="0" fillId="0" borderId="0" xfId="0" applyFill="1" applyAlignment="1">
      <alignment horizontal="right" vertical="center"/>
    </xf>
    <xf numFmtId="0" fontId="13" fillId="0" borderId="0" xfId="0" applyFont="1" applyFill="1" applyAlignment="1">
      <alignment horizontal="left" vertical="center"/>
    </xf>
    <xf numFmtId="0" fontId="0" fillId="0" borderId="0" xfId="0" applyFill="1" applyAlignment="1">
      <alignment horizontal="left" vertical="center"/>
    </xf>
    <xf numFmtId="0" fontId="0" fillId="0" borderId="0" xfId="0" applyFont="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xf>
    <xf numFmtId="0" fontId="0" fillId="40" borderId="42" xfId="0" applyFill="1" applyBorder="1" applyAlignment="1">
      <alignment/>
    </xf>
    <xf numFmtId="0" fontId="0" fillId="40" borderId="32" xfId="0" applyFill="1" applyBorder="1" applyAlignment="1">
      <alignment/>
    </xf>
    <xf numFmtId="0" fontId="10" fillId="0" borderId="0" xfId="0" applyFont="1" applyAlignment="1">
      <alignment/>
    </xf>
    <xf numFmtId="0" fontId="0" fillId="0" borderId="0" xfId="0" applyFont="1" applyAlignment="1">
      <alignment horizontal="left" vertical="center"/>
    </xf>
    <xf numFmtId="0" fontId="1" fillId="0" borderId="47" xfId="0" applyFont="1" applyBorder="1" applyAlignment="1" quotePrefix="1">
      <alignment horizontal="right" vertical="center"/>
    </xf>
    <xf numFmtId="0" fontId="14" fillId="0" borderId="0" xfId="0" applyFont="1" applyAlignment="1">
      <alignment horizontal="right" vertical="top" wrapText="1"/>
    </xf>
    <xf numFmtId="1" fontId="86" fillId="0" borderId="53" xfId="0" applyNumberFormat="1" applyFont="1" applyBorder="1" applyAlignment="1">
      <alignment horizontal="center" vertical="center" wrapText="1"/>
    </xf>
    <xf numFmtId="0" fontId="0" fillId="34" borderId="46" xfId="0" applyFill="1" applyBorder="1" applyAlignment="1">
      <alignment vertical="center"/>
    </xf>
    <xf numFmtId="0" fontId="0" fillId="35" borderId="46" xfId="0" applyFill="1" applyBorder="1" applyAlignment="1">
      <alignment vertical="center"/>
    </xf>
    <xf numFmtId="0" fontId="0" fillId="35" borderId="55" xfId="0" applyFill="1" applyBorder="1" applyAlignment="1">
      <alignment vertical="center"/>
    </xf>
    <xf numFmtId="0" fontId="0" fillId="35" borderId="46" xfId="0" applyFill="1" applyBorder="1" applyAlignment="1">
      <alignment/>
    </xf>
    <xf numFmtId="0" fontId="0" fillId="35" borderId="51" xfId="0" applyFill="1" applyBorder="1" applyAlignment="1">
      <alignment/>
    </xf>
    <xf numFmtId="0" fontId="0" fillId="35" borderId="27" xfId="0" applyFill="1" applyBorder="1" applyAlignment="1">
      <alignment/>
    </xf>
    <xf numFmtId="0" fontId="0" fillId="35" borderId="22" xfId="0" applyFill="1" applyBorder="1" applyAlignment="1">
      <alignment/>
    </xf>
    <xf numFmtId="0" fontId="1" fillId="0" borderId="0" xfId="0" applyFont="1" applyBorder="1" applyAlignment="1">
      <alignment/>
    </xf>
    <xf numFmtId="0" fontId="1" fillId="0" borderId="45" xfId="0" applyFont="1" applyBorder="1" applyAlignment="1" quotePrefix="1">
      <alignment vertical="center"/>
    </xf>
    <xf numFmtId="0" fontId="1" fillId="0" borderId="55" xfId="0" applyFont="1" applyBorder="1" applyAlignment="1">
      <alignment horizontal="right" vertical="center"/>
    </xf>
    <xf numFmtId="164" fontId="0" fillId="0" borderId="0" xfId="0" applyNumberFormat="1" applyBorder="1" applyAlignment="1">
      <alignment horizontal="center"/>
    </xf>
    <xf numFmtId="177" fontId="1" fillId="0" borderId="67" xfId="0" applyNumberFormat="1" applyFont="1" applyFill="1" applyBorder="1" applyAlignment="1">
      <alignment horizontal="center" vertical="center"/>
    </xf>
    <xf numFmtId="2" fontId="1" fillId="0" borderId="67" xfId="0" applyNumberFormat="1" applyFont="1" applyFill="1" applyBorder="1" applyAlignment="1">
      <alignment horizontal="center" vertical="center"/>
    </xf>
    <xf numFmtId="0" fontId="1" fillId="0" borderId="0" xfId="0" applyFont="1" applyAlignment="1" quotePrefix="1">
      <alignment horizontal="right" vertical="center"/>
    </xf>
    <xf numFmtId="0" fontId="0" fillId="34" borderId="0" xfId="0" applyFill="1" applyBorder="1" applyAlignment="1">
      <alignment/>
    </xf>
    <xf numFmtId="0" fontId="78" fillId="34" borderId="23" xfId="0" applyFont="1" applyFill="1" applyBorder="1" applyAlignment="1">
      <alignment/>
    </xf>
    <xf numFmtId="0" fontId="78" fillId="41" borderId="27" xfId="0" applyFont="1" applyFill="1" applyBorder="1" applyAlignment="1">
      <alignment horizontal="left" vertical="center"/>
    </xf>
    <xf numFmtId="0" fontId="78" fillId="41" borderId="27" xfId="0" applyFont="1" applyFill="1" applyBorder="1" applyAlignment="1">
      <alignment/>
    </xf>
    <xf numFmtId="0" fontId="78" fillId="41" borderId="22" xfId="0" applyFont="1" applyFill="1" applyBorder="1" applyAlignment="1">
      <alignment/>
    </xf>
    <xf numFmtId="3" fontId="79" fillId="35" borderId="64" xfId="0" applyNumberFormat="1" applyFont="1" applyFill="1" applyBorder="1" applyAlignment="1">
      <alignment horizontal="center" vertical="center"/>
    </xf>
    <xf numFmtId="0" fontId="79" fillId="41" borderId="21" xfId="0" applyFont="1" applyFill="1" applyBorder="1" applyAlignment="1">
      <alignment horizontal="left" vertical="center"/>
    </xf>
    <xf numFmtId="0" fontId="80" fillId="0" borderId="0" xfId="0" applyFont="1" applyAlignment="1">
      <alignment vertical="center"/>
    </xf>
    <xf numFmtId="0" fontId="0" fillId="37" borderId="27" xfId="0" applyFill="1" applyBorder="1" applyAlignment="1">
      <alignment/>
    </xf>
    <xf numFmtId="0" fontId="0" fillId="37" borderId="23" xfId="0" applyFill="1" applyBorder="1" applyAlignment="1">
      <alignment/>
    </xf>
    <xf numFmtId="0" fontId="1" fillId="0" borderId="21" xfId="0" applyFont="1" applyBorder="1" applyAlignment="1" quotePrefix="1">
      <alignment vertical="center"/>
    </xf>
    <xf numFmtId="0" fontId="1" fillId="0" borderId="22" xfId="0" applyFont="1" applyBorder="1" applyAlignment="1">
      <alignment horizontal="right" vertical="center"/>
    </xf>
    <xf numFmtId="0" fontId="79" fillId="0" borderId="0" xfId="0" applyFont="1" applyBorder="1" applyAlignment="1">
      <alignment vertical="center" wrapText="1"/>
    </xf>
    <xf numFmtId="0" fontId="79" fillId="0" borderId="0" xfId="0" applyFont="1" applyBorder="1" applyAlignment="1">
      <alignment horizontal="left" vertical="center" wrapText="1"/>
    </xf>
    <xf numFmtId="0" fontId="83" fillId="0" borderId="0" xfId="0" applyFont="1" applyAlignment="1">
      <alignment horizontal="left" vertical="center"/>
    </xf>
    <xf numFmtId="0" fontId="0" fillId="37" borderId="32" xfId="0" applyFill="1" applyBorder="1" applyAlignment="1">
      <alignment/>
    </xf>
    <xf numFmtId="0" fontId="0" fillId="34" borderId="23" xfId="0" applyFill="1" applyBorder="1" applyAlignment="1">
      <alignment horizontal="center" vertical="center"/>
    </xf>
    <xf numFmtId="0" fontId="1" fillId="34" borderId="23" xfId="0" applyFont="1" applyFill="1" applyBorder="1" applyAlignment="1">
      <alignment horizontal="center" vertical="center"/>
    </xf>
    <xf numFmtId="0" fontId="80" fillId="0" borderId="0" xfId="0" applyFont="1" applyAlignment="1">
      <alignment horizontal="left" vertical="center"/>
    </xf>
    <xf numFmtId="0" fontId="79" fillId="0" borderId="0" xfId="0" applyFont="1" applyAlignment="1">
      <alignment horizontal="left" vertical="center"/>
    </xf>
    <xf numFmtId="0" fontId="79" fillId="0" borderId="0" xfId="0" applyFont="1" applyBorder="1" applyAlignment="1">
      <alignment horizontal="left" vertical="center" wrapText="1"/>
    </xf>
    <xf numFmtId="0" fontId="79" fillId="0" borderId="0" xfId="0" applyFont="1" applyFill="1" applyBorder="1" applyAlignment="1">
      <alignment horizontal="left" vertical="center" wrapText="1"/>
    </xf>
    <xf numFmtId="0" fontId="0" fillId="0" borderId="36" xfId="0" applyFill="1" applyBorder="1" applyAlignment="1">
      <alignment horizontal="center"/>
    </xf>
    <xf numFmtId="0" fontId="0" fillId="37" borderId="26" xfId="0" applyFill="1" applyBorder="1" applyAlignment="1">
      <alignment horizontal="center" vertical="center"/>
    </xf>
    <xf numFmtId="0" fontId="0" fillId="37" borderId="30" xfId="0" applyFill="1" applyBorder="1" applyAlignment="1">
      <alignment horizontal="center" vertical="center"/>
    </xf>
    <xf numFmtId="0" fontId="79" fillId="0" borderId="0" xfId="0" applyFont="1" applyAlignment="1">
      <alignment horizontal="left" vertical="center"/>
    </xf>
    <xf numFmtId="0" fontId="87" fillId="0" borderId="0" xfId="0" applyFont="1" applyBorder="1" applyAlignment="1">
      <alignment horizontal="left" vertical="center"/>
    </xf>
    <xf numFmtId="0" fontId="79" fillId="0" borderId="0" xfId="0" applyFont="1" applyBorder="1" applyAlignment="1">
      <alignment horizontal="right" vertical="top"/>
    </xf>
    <xf numFmtId="0" fontId="80" fillId="0" borderId="0" xfId="0" applyFont="1" applyAlignment="1" quotePrefix="1">
      <alignment horizontal="left" vertical="center"/>
    </xf>
    <xf numFmtId="0" fontId="79" fillId="0" borderId="0" xfId="0" applyFont="1" applyBorder="1" applyAlignment="1">
      <alignment horizontal="right" vertical="center"/>
    </xf>
    <xf numFmtId="0" fontId="88" fillId="0" borderId="0" xfId="0" applyFont="1" applyFill="1" applyAlignment="1">
      <alignment/>
    </xf>
    <xf numFmtId="0" fontId="78" fillId="0" borderId="0" xfId="0" applyFont="1" applyFill="1" applyAlignment="1">
      <alignment/>
    </xf>
    <xf numFmtId="0" fontId="0" fillId="0" borderId="0" xfId="0" applyFont="1" applyFill="1" applyAlignment="1">
      <alignment vertical="center"/>
    </xf>
    <xf numFmtId="0" fontId="0" fillId="0" borderId="52" xfId="0" applyFill="1" applyBorder="1" applyAlignment="1">
      <alignment/>
    </xf>
    <xf numFmtId="0" fontId="80" fillId="0" borderId="18" xfId="0" applyFont="1" applyBorder="1" applyAlignment="1">
      <alignment horizontal="center"/>
    </xf>
    <xf numFmtId="0" fontId="89" fillId="37" borderId="22" xfId="0" applyFont="1" applyFill="1" applyBorder="1" applyAlignment="1">
      <alignment horizontal="left" vertical="top"/>
    </xf>
    <xf numFmtId="0" fontId="6" fillId="0" borderId="0" xfId="0" applyFont="1" applyAlignment="1" quotePrefix="1">
      <alignment horizontal="left" vertical="center"/>
    </xf>
    <xf numFmtId="0" fontId="90" fillId="0" borderId="0" xfId="0" applyFont="1" applyAlignment="1">
      <alignment horizontal="left" vertical="center" wrapText="1"/>
    </xf>
    <xf numFmtId="1" fontId="91" fillId="0" borderId="51" xfId="0" applyNumberFormat="1" applyFont="1" applyBorder="1" applyAlignment="1">
      <alignment horizontal="left" vertical="center" wrapText="1"/>
    </xf>
    <xf numFmtId="1" fontId="91" fillId="0" borderId="69" xfId="0" applyNumberFormat="1" applyFont="1" applyBorder="1" applyAlignment="1">
      <alignment horizontal="left" vertical="center" wrapText="1"/>
    </xf>
    <xf numFmtId="0" fontId="1" fillId="0" borderId="0" xfId="0" applyFont="1" applyFill="1" applyBorder="1" applyAlignment="1">
      <alignment horizontal="right" vertical="center"/>
    </xf>
    <xf numFmtId="1" fontId="1" fillId="0" borderId="70" xfId="0" applyNumberFormat="1" applyFont="1" applyBorder="1" applyAlignment="1">
      <alignment horizontal="center" vertical="center"/>
    </xf>
    <xf numFmtId="0" fontId="1" fillId="0" borderId="22" xfId="0" applyFont="1" applyBorder="1" applyAlignment="1">
      <alignment horizontal="centerContinuous" vertical="center"/>
    </xf>
    <xf numFmtId="0" fontId="0" fillId="0" borderId="55" xfId="0" applyFont="1" applyBorder="1" applyAlignment="1">
      <alignment horizontal="center" vertical="center"/>
    </xf>
    <xf numFmtId="3" fontId="0" fillId="35" borderId="47" xfId="0" applyNumberFormat="1" applyFill="1" applyBorder="1" applyAlignment="1">
      <alignment horizontal="center" vertical="center"/>
    </xf>
    <xf numFmtId="0" fontId="2" fillId="0" borderId="59" xfId="0" applyFont="1" applyBorder="1" applyAlignment="1">
      <alignment horizontal="centerContinuous" vertical="center"/>
    </xf>
    <xf numFmtId="0" fontId="0" fillId="0" borderId="60" xfId="0" applyBorder="1" applyAlignment="1">
      <alignment horizontal="centerContinuous" vertical="center"/>
    </xf>
    <xf numFmtId="0" fontId="1" fillId="0" borderId="67" xfId="0" applyFont="1" applyBorder="1" applyAlignment="1">
      <alignment horizontal="centerContinuous" vertical="center"/>
    </xf>
    <xf numFmtId="0" fontId="0" fillId="35" borderId="64" xfId="0" applyFont="1" applyFill="1" applyBorder="1" applyAlignment="1">
      <alignment horizontal="center" vertical="center" wrapText="1"/>
    </xf>
    <xf numFmtId="0" fontId="0" fillId="33" borderId="65" xfId="0" applyFill="1" applyBorder="1" applyAlignment="1">
      <alignment horizontal="center" vertical="center"/>
    </xf>
    <xf numFmtId="0" fontId="0" fillId="35" borderId="62" xfId="0" applyFill="1" applyBorder="1" applyAlignment="1">
      <alignment horizontal="center" vertical="center"/>
    </xf>
    <xf numFmtId="0" fontId="0" fillId="33" borderId="63" xfId="0" applyFill="1" applyBorder="1" applyAlignment="1">
      <alignment horizontal="center" vertical="center"/>
    </xf>
    <xf numFmtId="0" fontId="0" fillId="0" borderId="0" xfId="0" applyFont="1" applyAlignment="1">
      <alignment horizontal="center" vertical="center"/>
    </xf>
    <xf numFmtId="0" fontId="0" fillId="35" borderId="59" xfId="0" applyFont="1" applyFill="1" applyBorder="1" applyAlignment="1">
      <alignment horizontal="center" vertical="center"/>
    </xf>
    <xf numFmtId="0" fontId="0" fillId="35" borderId="27" xfId="0" applyFill="1" applyBorder="1" applyAlignment="1">
      <alignment horizontal="center" vertical="center"/>
    </xf>
    <xf numFmtId="0" fontId="0" fillId="35" borderId="60" xfId="0" applyFill="1" applyBorder="1" applyAlignment="1">
      <alignment horizontal="center" vertical="center"/>
    </xf>
    <xf numFmtId="0" fontId="92" fillId="0" borderId="45" xfId="0" applyFont="1" applyBorder="1" applyAlignment="1">
      <alignment horizontal="center" vertical="center" wrapText="1"/>
    </xf>
    <xf numFmtId="0" fontId="92" fillId="0" borderId="0" xfId="0" applyFont="1" applyBorder="1" applyAlignment="1">
      <alignment horizontal="center" vertical="center" wrapText="1"/>
    </xf>
    <xf numFmtId="0" fontId="92" fillId="0" borderId="47" xfId="0" applyFont="1" applyBorder="1" applyAlignment="1">
      <alignment horizontal="center" vertical="center" wrapText="1"/>
    </xf>
    <xf numFmtId="0" fontId="79" fillId="0" borderId="0" xfId="0" applyFont="1" applyFill="1" applyBorder="1" applyAlignment="1">
      <alignment horizontal="left" vertical="center" wrapText="1"/>
    </xf>
    <xf numFmtId="0" fontId="79" fillId="0" borderId="0" xfId="0" applyFont="1" applyBorder="1" applyAlignment="1">
      <alignment horizontal="left"/>
    </xf>
    <xf numFmtId="0" fontId="79" fillId="0" borderId="0" xfId="0" applyFont="1" applyBorder="1" applyAlignment="1">
      <alignment horizontal="left" vertical="center" wrapText="1"/>
    </xf>
    <xf numFmtId="0" fontId="79" fillId="0" borderId="0" xfId="0" applyFont="1" applyBorder="1" applyAlignment="1">
      <alignment horizontal="left" vertical="top" wrapText="1"/>
    </xf>
    <xf numFmtId="0" fontId="79" fillId="0" borderId="0" xfId="0" applyFont="1" applyBorder="1" applyAlignment="1">
      <alignment horizontal="left"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93" fillId="0" borderId="21" xfId="0" applyFont="1" applyFill="1" applyBorder="1" applyAlignment="1">
      <alignment horizontal="center" vertical="center"/>
    </xf>
    <xf numFmtId="0" fontId="93" fillId="0" borderId="22" xfId="0" applyFont="1" applyFill="1" applyBorder="1" applyAlignment="1">
      <alignment horizontal="center" vertical="center"/>
    </xf>
    <xf numFmtId="0" fontId="1" fillId="0" borderId="71" xfId="0" applyFont="1" applyBorder="1" applyAlignment="1">
      <alignment horizontal="center" vertical="center"/>
    </xf>
    <xf numFmtId="0" fontId="79" fillId="0" borderId="0" xfId="0" applyFont="1" applyBorder="1" applyAlignment="1">
      <alignment vertical="center" wrapText="1"/>
    </xf>
    <xf numFmtId="0" fontId="0" fillId="34" borderId="31" xfId="0" applyFill="1" applyBorder="1" applyAlignment="1">
      <alignment horizontal="left" vertical="center"/>
    </xf>
    <xf numFmtId="0" fontId="0" fillId="34" borderId="32" xfId="0" applyFill="1" applyBorder="1" applyAlignment="1">
      <alignment horizontal="left" vertical="center"/>
    </xf>
    <xf numFmtId="0" fontId="0" fillId="34" borderId="21" xfId="0" applyFill="1" applyBorder="1" applyAlignment="1">
      <alignment horizontal="left" vertical="center"/>
    </xf>
    <xf numFmtId="0" fontId="0" fillId="34" borderId="22" xfId="0" applyFill="1" applyBorder="1" applyAlignment="1">
      <alignment horizontal="left" vertical="center"/>
    </xf>
    <xf numFmtId="0" fontId="79" fillId="34" borderId="21" xfId="0" applyFont="1" applyFill="1" applyBorder="1" applyAlignment="1">
      <alignment horizontal="left" vertical="top" wrapText="1"/>
    </xf>
    <xf numFmtId="0" fontId="79" fillId="34" borderId="27" xfId="0" applyFont="1" applyFill="1" applyBorder="1" applyAlignment="1">
      <alignment horizontal="left" vertical="top" wrapText="1"/>
    </xf>
    <xf numFmtId="0" fontId="79" fillId="34" borderId="22" xfId="0" applyFont="1" applyFill="1" applyBorder="1" applyAlignment="1">
      <alignment horizontal="left" vertical="top" wrapText="1"/>
    </xf>
    <xf numFmtId="0" fontId="79" fillId="34" borderId="21" xfId="0" applyFont="1" applyFill="1" applyBorder="1" applyAlignment="1" quotePrefix="1">
      <alignment horizontal="left" vertical="top" wrapText="1"/>
    </xf>
    <xf numFmtId="0" fontId="79" fillId="34" borderId="27" xfId="0" applyFont="1" applyFill="1" applyBorder="1" applyAlignment="1" quotePrefix="1">
      <alignment horizontal="left" vertical="top" wrapText="1"/>
    </xf>
    <xf numFmtId="0" fontId="79" fillId="34" borderId="22" xfId="0" applyFont="1" applyFill="1" applyBorder="1" applyAlignment="1" quotePrefix="1">
      <alignment horizontal="left" vertical="top" wrapText="1"/>
    </xf>
    <xf numFmtId="0" fontId="0" fillId="35" borderId="37" xfId="0" applyFill="1" applyBorder="1" applyAlignment="1">
      <alignment vertical="top" wrapText="1"/>
    </xf>
    <xf numFmtId="0" fontId="0" fillId="35" borderId="38" xfId="0" applyFill="1" applyBorder="1" applyAlignment="1">
      <alignment vertical="top" wrapText="1"/>
    </xf>
    <xf numFmtId="0" fontId="0" fillId="35" borderId="42" xfId="0" applyFill="1" applyBorder="1" applyAlignment="1">
      <alignment vertical="top" wrapText="1"/>
    </xf>
    <xf numFmtId="0" fontId="0" fillId="35" borderId="46" xfId="0" applyFill="1" applyBorder="1" applyAlignment="1">
      <alignment vertical="top" wrapText="1"/>
    </xf>
    <xf numFmtId="0" fontId="0" fillId="35" borderId="51" xfId="0" applyFill="1" applyBorder="1" applyAlignment="1">
      <alignment vertical="top" wrapText="1"/>
    </xf>
    <xf numFmtId="0" fontId="0" fillId="35" borderId="55" xfId="0" applyFill="1" applyBorder="1" applyAlignment="1">
      <alignment vertical="top" wrapText="1"/>
    </xf>
    <xf numFmtId="0" fontId="0" fillId="34" borderId="21" xfId="0" applyFill="1" applyBorder="1" applyAlignment="1">
      <alignment horizontal="left" wrapText="1"/>
    </xf>
    <xf numFmtId="0" fontId="0" fillId="34" borderId="22" xfId="0" applyFill="1" applyBorder="1" applyAlignment="1">
      <alignment horizontal="left" wrapText="1"/>
    </xf>
    <xf numFmtId="0" fontId="0" fillId="37" borderId="21" xfId="0" applyFill="1" applyBorder="1" applyAlignment="1">
      <alignment horizontal="left" vertical="center"/>
    </xf>
    <xf numFmtId="0" fontId="0" fillId="37" borderId="27" xfId="0" applyFill="1" applyBorder="1" applyAlignment="1">
      <alignment horizontal="left" vertical="center"/>
    </xf>
    <xf numFmtId="0" fontId="94" fillId="0" borderId="0" xfId="0" applyFont="1" applyBorder="1" applyAlignment="1">
      <alignment horizontal="center" vertical="center"/>
    </xf>
    <xf numFmtId="0" fontId="0" fillId="0" borderId="51" xfId="0" applyBorder="1" applyAlignment="1">
      <alignment horizontal="center" vertical="center" wrapText="1"/>
    </xf>
    <xf numFmtId="0" fontId="0" fillId="37" borderId="27" xfId="0" applyFont="1" applyFill="1" applyBorder="1" applyAlignment="1">
      <alignment horizontal="left" vertical="top"/>
    </xf>
    <xf numFmtId="0" fontId="0" fillId="37" borderId="27" xfId="0" applyFill="1" applyBorder="1" applyAlignment="1">
      <alignment horizontal="left" vertical="top"/>
    </xf>
    <xf numFmtId="0" fontId="0" fillId="37" borderId="22" xfId="0" applyFill="1" applyBorder="1" applyAlignment="1">
      <alignment horizontal="left" vertical="top"/>
    </xf>
    <xf numFmtId="0" fontId="0" fillId="37" borderId="27" xfId="0" applyFont="1" applyFill="1" applyBorder="1" applyAlignment="1">
      <alignment horizontal="left" vertical="center"/>
    </xf>
    <xf numFmtId="0" fontId="0" fillId="37" borderId="38" xfId="0" applyFill="1" applyBorder="1" applyAlignment="1">
      <alignment horizontal="left" vertical="center"/>
    </xf>
    <xf numFmtId="0" fontId="0" fillId="37" borderId="42" xfId="0" applyFill="1" applyBorder="1" applyAlignment="1">
      <alignment horizontal="left" vertical="center"/>
    </xf>
    <xf numFmtId="0" fontId="11" fillId="34" borderId="21" xfId="0" applyFont="1" applyFill="1" applyBorder="1" applyAlignment="1" quotePrefix="1">
      <alignment horizontal="left"/>
    </xf>
    <xf numFmtId="0" fontId="11" fillId="34" borderId="27" xfId="0" applyFont="1" applyFill="1" applyBorder="1" applyAlignment="1" quotePrefix="1">
      <alignment horizontal="left"/>
    </xf>
    <xf numFmtId="0" fontId="11" fillId="34" borderId="22" xfId="0" applyFont="1" applyFill="1" applyBorder="1" applyAlignment="1" quotePrefix="1">
      <alignment horizontal="left"/>
    </xf>
    <xf numFmtId="0" fontId="79" fillId="34" borderId="21" xfId="0" applyFont="1" applyFill="1" applyBorder="1" applyAlignment="1" quotePrefix="1">
      <alignment horizontal="left" vertical="center" wrapText="1"/>
    </xf>
    <xf numFmtId="0" fontId="79" fillId="0" borderId="27" xfId="0" applyFont="1" applyBorder="1" applyAlignment="1">
      <alignment vertical="center" wrapText="1"/>
    </xf>
    <xf numFmtId="0" fontId="79" fillId="0" borderId="22" xfId="0" applyFont="1" applyBorder="1" applyAlignment="1">
      <alignment vertical="center" wrapText="1"/>
    </xf>
    <xf numFmtId="0" fontId="0" fillId="34" borderId="51" xfId="0"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79" fillId="34" borderId="21" xfId="0" applyFont="1" applyFill="1" applyBorder="1" applyAlignment="1">
      <alignment horizontal="left" vertical="top"/>
    </xf>
    <xf numFmtId="0" fontId="79" fillId="34" borderId="27" xfId="0" applyFont="1" applyFill="1" applyBorder="1" applyAlignment="1">
      <alignment horizontal="left" vertical="top"/>
    </xf>
    <xf numFmtId="0" fontId="79" fillId="34" borderId="22" xfId="0" applyFont="1" applyFill="1" applyBorder="1" applyAlignment="1">
      <alignment horizontal="left" vertical="top"/>
    </xf>
    <xf numFmtId="0" fontId="0" fillId="37" borderId="23" xfId="0" applyFont="1" applyFill="1" applyBorder="1" applyAlignment="1">
      <alignment horizontal="center" vertical="center"/>
    </xf>
    <xf numFmtId="0" fontId="0" fillId="35" borderId="27" xfId="0" applyFill="1" applyBorder="1" applyAlignment="1">
      <alignment horizontal="left" vertical="center"/>
    </xf>
    <xf numFmtId="0" fontId="0" fillId="35" borderId="28" xfId="0" applyFill="1" applyBorder="1" applyAlignment="1">
      <alignment horizontal="left" vertical="center"/>
    </xf>
    <xf numFmtId="0" fontId="79" fillId="35" borderId="27" xfId="0" applyFont="1" applyFill="1" applyBorder="1" applyAlignment="1">
      <alignment horizontal="left" vertical="center" wrapText="1"/>
    </xf>
    <xf numFmtId="0" fontId="79" fillId="35" borderId="28" xfId="0" applyFont="1" applyFill="1" applyBorder="1" applyAlignment="1">
      <alignment horizontal="left" vertical="center" wrapText="1"/>
    </xf>
    <xf numFmtId="0" fontId="1" fillId="0" borderId="21" xfId="0" applyFont="1" applyBorder="1" applyAlignment="1">
      <alignment horizontal="center" vertical="center"/>
    </xf>
    <xf numFmtId="0" fontId="1" fillId="0" borderId="27" xfId="0" applyFont="1" applyBorder="1" applyAlignment="1">
      <alignment horizontal="center" vertical="center"/>
    </xf>
    <xf numFmtId="0" fontId="0" fillId="0" borderId="27" xfId="0" applyBorder="1" applyAlignment="1">
      <alignment vertical="center"/>
    </xf>
    <xf numFmtId="0" fontId="0" fillId="35" borderId="21" xfId="0" applyFill="1" applyBorder="1" applyAlignment="1">
      <alignment horizontal="left" vertical="center"/>
    </xf>
    <xf numFmtId="0" fontId="0" fillId="0" borderId="27" xfId="0" applyBorder="1" applyAlignment="1">
      <alignment horizontal="left" vertical="center"/>
    </xf>
    <xf numFmtId="0" fontId="0" fillId="0" borderId="22" xfId="0" applyBorder="1" applyAlignment="1">
      <alignment horizontal="left" vertical="center"/>
    </xf>
    <xf numFmtId="0" fontId="1" fillId="0" borderId="4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4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37" borderId="23" xfId="0" applyFill="1" applyBorder="1" applyAlignment="1">
      <alignment horizontal="center" vertical="center"/>
    </xf>
    <xf numFmtId="0" fontId="0" fillId="37" borderId="41" xfId="0" applyFill="1" applyBorder="1" applyAlignment="1">
      <alignment horizontal="center" vertical="center"/>
    </xf>
    <xf numFmtId="0" fontId="0" fillId="37" borderId="10" xfId="0" applyFill="1" applyBorder="1" applyAlignment="1">
      <alignment horizontal="center" vertical="center"/>
    </xf>
    <xf numFmtId="0" fontId="1" fillId="35" borderId="21" xfId="0" applyFont="1" applyFill="1" applyBorder="1" applyAlignment="1">
      <alignment horizontal="left" vertical="center"/>
    </xf>
    <xf numFmtId="0" fontId="1" fillId="0" borderId="59" xfId="0" applyFont="1" applyBorder="1" applyAlignment="1">
      <alignment horizontal="center" vertical="center"/>
    </xf>
    <xf numFmtId="0" fontId="1" fillId="0" borderId="22" xfId="0" applyFont="1" applyBorder="1" applyAlignment="1">
      <alignment horizontal="center" vertical="center"/>
    </xf>
    <xf numFmtId="0" fontId="0" fillId="35" borderId="33" xfId="0" applyFill="1" applyBorder="1" applyAlignment="1">
      <alignment horizontal="left" vertical="center"/>
    </xf>
    <xf numFmtId="0" fontId="0" fillId="35" borderId="34" xfId="0" applyFill="1" applyBorder="1" applyAlignment="1">
      <alignment horizontal="left" vertical="center"/>
    </xf>
    <xf numFmtId="0" fontId="10" fillId="35" borderId="56" xfId="0" applyFont="1" applyFill="1" applyBorder="1" applyAlignment="1">
      <alignment vertical="top" wrapText="1"/>
    </xf>
    <xf numFmtId="0" fontId="0" fillId="35" borderId="48" xfId="0" applyFill="1" applyBorder="1" applyAlignment="1">
      <alignment vertical="top" wrapText="1"/>
    </xf>
    <xf numFmtId="0" fontId="0" fillId="35" borderId="49" xfId="0" applyFill="1" applyBorder="1" applyAlignment="1">
      <alignment vertical="top" wrapText="1"/>
    </xf>
    <xf numFmtId="0" fontId="0" fillId="35" borderId="72" xfId="0" applyFill="1" applyBorder="1" applyAlignment="1">
      <alignment vertical="top" wrapText="1"/>
    </xf>
    <xf numFmtId="0" fontId="0" fillId="35" borderId="0" xfId="0" applyFill="1" applyAlignment="1">
      <alignment vertical="top" wrapText="1"/>
    </xf>
    <xf numFmtId="0" fontId="0" fillId="35" borderId="71" xfId="0" applyFill="1" applyBorder="1" applyAlignment="1">
      <alignment vertical="top" wrapText="1"/>
    </xf>
    <xf numFmtId="0" fontId="95" fillId="35" borderId="56" xfId="0" applyFont="1" applyFill="1" applyBorder="1" applyAlignment="1">
      <alignment vertical="top" wrapText="1"/>
    </xf>
    <xf numFmtId="0" fontId="79" fillId="35" borderId="48" xfId="0" applyFont="1" applyFill="1" applyBorder="1" applyAlignment="1">
      <alignment vertical="top" wrapText="1"/>
    </xf>
    <xf numFmtId="0" fontId="79" fillId="35" borderId="49" xfId="0" applyFont="1" applyFill="1" applyBorder="1" applyAlignment="1">
      <alignment vertical="top" wrapText="1"/>
    </xf>
    <xf numFmtId="0" fontId="79" fillId="35" borderId="57" xfId="0" applyFont="1" applyFill="1" applyBorder="1" applyAlignment="1">
      <alignment vertical="top" wrapText="1"/>
    </xf>
    <xf numFmtId="0" fontId="79" fillId="35" borderId="52" xfId="0" applyFont="1" applyFill="1" applyBorder="1" applyAlignment="1">
      <alignment vertical="top" wrapText="1"/>
    </xf>
    <xf numFmtId="0" fontId="79" fillId="35" borderId="58" xfId="0" applyFont="1" applyFill="1" applyBorder="1" applyAlignment="1">
      <alignment vertical="top"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0" xfId="0" applyFont="1" applyAlignment="1">
      <alignment horizontal="right" vertical="center"/>
    </xf>
    <xf numFmtId="0" fontId="0" fillId="0" borderId="0" xfId="0" applyAlignment="1">
      <alignment horizontal="right" vertical="center"/>
    </xf>
    <xf numFmtId="0" fontId="0" fillId="0" borderId="47" xfId="0" applyBorder="1" applyAlignment="1">
      <alignment horizontal="right" vertical="center"/>
    </xf>
    <xf numFmtId="175" fontId="0" fillId="40" borderId="33" xfId="44" applyNumberFormat="1" applyFont="1" applyFill="1" applyBorder="1" applyAlignment="1">
      <alignment horizontal="center"/>
    </xf>
    <xf numFmtId="175" fontId="0" fillId="40" borderId="32" xfId="44" applyNumberFormat="1" applyFont="1" applyFill="1" applyBorder="1" applyAlignment="1">
      <alignment horizontal="center"/>
    </xf>
    <xf numFmtId="0" fontId="81" fillId="0" borderId="66" xfId="0" applyFont="1" applyBorder="1" applyAlignment="1">
      <alignment horizontal="left" vertical="top" wrapText="1"/>
    </xf>
    <xf numFmtId="0" fontId="0" fillId="0" borderId="38" xfId="0" applyBorder="1" applyAlignment="1">
      <alignment vertical="top" wrapText="1"/>
    </xf>
    <xf numFmtId="0" fontId="0" fillId="0" borderId="70" xfId="0" applyBorder="1" applyAlignment="1">
      <alignment vertical="top" wrapText="1"/>
    </xf>
    <xf numFmtId="0" fontId="0" fillId="0" borderId="53" xfId="0" applyBorder="1" applyAlignment="1">
      <alignment vertical="top" wrapText="1"/>
    </xf>
    <xf numFmtId="0" fontId="0" fillId="0" borderId="0" xfId="0" applyBorder="1" applyAlignment="1">
      <alignment vertical="top" wrapText="1"/>
    </xf>
    <xf numFmtId="0" fontId="0" fillId="0" borderId="73" xfId="0" applyBorder="1" applyAlignment="1">
      <alignment vertical="top" wrapText="1"/>
    </xf>
    <xf numFmtId="0" fontId="0" fillId="0" borderId="74" xfId="0" applyBorder="1" applyAlignment="1">
      <alignment vertical="top" wrapText="1"/>
    </xf>
    <xf numFmtId="0" fontId="0" fillId="0" borderId="75" xfId="0" applyBorder="1" applyAlignment="1">
      <alignment vertical="top" wrapText="1"/>
    </xf>
    <xf numFmtId="0" fontId="0" fillId="0" borderId="76" xfId="0" applyBorder="1" applyAlignment="1">
      <alignment vertical="top" wrapText="1"/>
    </xf>
    <xf numFmtId="0" fontId="0" fillId="0" borderId="15" xfId="0" applyFont="1" applyBorder="1" applyAlignment="1">
      <alignment horizontal="center" vertical="center"/>
    </xf>
    <xf numFmtId="175" fontId="0" fillId="35" borderId="24" xfId="44" applyNumberFormat="1" applyFont="1" applyFill="1" applyBorder="1" applyAlignment="1">
      <alignment horizontal="center"/>
    </xf>
    <xf numFmtId="175" fontId="0" fillId="35" borderId="33" xfId="44" applyNumberFormat="1" applyFont="1" applyFill="1" applyBorder="1" applyAlignment="1">
      <alignment horizontal="center"/>
    </xf>
    <xf numFmtId="175" fontId="0" fillId="35" borderId="32" xfId="44" applyNumberFormat="1" applyFont="1" applyFill="1" applyBorder="1" applyAlignment="1">
      <alignment horizontal="center"/>
    </xf>
    <xf numFmtId="0" fontId="23" fillId="36" borderId="0" xfId="0" applyFont="1" applyFill="1" applyBorder="1" applyAlignment="1">
      <alignment horizontal="center"/>
    </xf>
    <xf numFmtId="0" fontId="1" fillId="0" borderId="41" xfId="0" applyFont="1" applyBorder="1" applyAlignment="1">
      <alignment horizontal="center" vertical="center"/>
    </xf>
    <xf numFmtId="0" fontId="1" fillId="0" borderId="10" xfId="0" applyFont="1" applyBorder="1" applyAlignment="1">
      <alignment horizontal="center" vertical="center"/>
    </xf>
    <xf numFmtId="0" fontId="0" fillId="34" borderId="51" xfId="0" applyFill="1" applyBorder="1" applyAlignment="1">
      <alignment horizontal="center"/>
    </xf>
    <xf numFmtId="0" fontId="0" fillId="34" borderId="21" xfId="0" applyFill="1" applyBorder="1" applyAlignment="1">
      <alignment horizontal="center" wrapText="1"/>
    </xf>
    <xf numFmtId="0" fontId="0" fillId="34" borderId="22" xfId="0" applyFill="1" applyBorder="1" applyAlignment="1">
      <alignment horizontal="center" wrapText="1"/>
    </xf>
    <xf numFmtId="0" fontId="0" fillId="35" borderId="27" xfId="0" applyFill="1" applyBorder="1" applyAlignment="1">
      <alignment horizontal="left"/>
    </xf>
    <xf numFmtId="0" fontId="0" fillId="35" borderId="22" xfId="0" applyFill="1" applyBorder="1" applyAlignment="1">
      <alignment horizontal="left"/>
    </xf>
    <xf numFmtId="0" fontId="1" fillId="0" borderId="13" xfId="0" applyFont="1" applyBorder="1" applyAlignment="1">
      <alignment horizontal="center" vertical="center"/>
    </xf>
    <xf numFmtId="0" fontId="0" fillId="0" borderId="14" xfId="0"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56" xfId="0" applyFont="1" applyBorder="1" applyAlignment="1" quotePrefix="1">
      <alignment horizontal="left" vertical="center" wrapText="1"/>
    </xf>
    <xf numFmtId="0" fontId="0" fillId="0" borderId="48" xfId="0" applyBorder="1" applyAlignment="1" quotePrefix="1">
      <alignment horizontal="left" vertical="center" wrapText="1"/>
    </xf>
    <xf numFmtId="0" fontId="0" fillId="0" borderId="49" xfId="0" applyBorder="1" applyAlignment="1" quotePrefix="1">
      <alignment horizontal="left" vertical="center" wrapText="1"/>
    </xf>
    <xf numFmtId="0" fontId="0" fillId="0" borderId="57" xfId="0" applyBorder="1" applyAlignment="1" quotePrefix="1">
      <alignment horizontal="left" vertical="center" wrapText="1"/>
    </xf>
    <xf numFmtId="0" fontId="0" fillId="0" borderId="52" xfId="0" applyBorder="1" applyAlignment="1" quotePrefix="1">
      <alignment horizontal="left" vertical="center" wrapText="1"/>
    </xf>
    <xf numFmtId="0" fontId="0" fillId="0" borderId="58" xfId="0" applyBorder="1" applyAlignment="1" quotePrefix="1">
      <alignment horizontal="left" vertical="center" wrapText="1"/>
    </xf>
    <xf numFmtId="0" fontId="0" fillId="37" borderId="31" xfId="0" applyFill="1" applyBorder="1" applyAlignment="1">
      <alignment horizontal="left" vertical="center"/>
    </xf>
    <xf numFmtId="0" fontId="0" fillId="37" borderId="33" xfId="0" applyFill="1" applyBorder="1" applyAlignment="1">
      <alignment horizontal="left" vertical="center"/>
    </xf>
    <xf numFmtId="0" fontId="0" fillId="34" borderId="31" xfId="0" applyFill="1" applyBorder="1" applyAlignment="1">
      <alignment horizontal="left" wrapText="1"/>
    </xf>
    <xf numFmtId="0" fontId="0" fillId="34" borderId="32" xfId="0" applyFill="1" applyBorder="1" applyAlignment="1">
      <alignment horizontal="left" wrapText="1"/>
    </xf>
    <xf numFmtId="0" fontId="0" fillId="0" borderId="12" xfId="0" applyFont="1" applyBorder="1" applyAlignment="1">
      <alignment horizontal="center" vertical="center"/>
    </xf>
    <xf numFmtId="0" fontId="79" fillId="0" borderId="21" xfId="0" applyFont="1" applyBorder="1" applyAlignment="1">
      <alignment horizontal="left" vertical="center" wrapText="1"/>
    </xf>
    <xf numFmtId="0" fontId="79" fillId="0" borderId="27" xfId="0" applyFont="1" applyBorder="1" applyAlignment="1">
      <alignment horizontal="left" vertical="center" wrapText="1"/>
    </xf>
    <xf numFmtId="0" fontId="79" fillId="0" borderId="22" xfId="0" applyFont="1" applyBorder="1" applyAlignment="1">
      <alignment horizontal="left" vertical="center" wrapText="1"/>
    </xf>
    <xf numFmtId="0" fontId="90" fillId="0" borderId="0" xfId="0" applyFont="1" applyAlignment="1">
      <alignment horizontal="left" vertical="center" wrapText="1"/>
    </xf>
    <xf numFmtId="0" fontId="79" fillId="0" borderId="0" xfId="0" applyFont="1" applyAlignment="1">
      <alignment horizontal="left" vertical="center"/>
    </xf>
    <xf numFmtId="0" fontId="79" fillId="0" borderId="47" xfId="0" applyFont="1" applyBorder="1" applyAlignment="1">
      <alignment horizontal="left" vertical="center"/>
    </xf>
    <xf numFmtId="0" fontId="79" fillId="0" borderId="46" xfId="0" applyFont="1" applyBorder="1" applyAlignment="1">
      <alignment horizontal="left" vertical="center" wrapText="1"/>
    </xf>
    <xf numFmtId="0" fontId="79" fillId="0" borderId="51" xfId="0" applyFont="1" applyBorder="1" applyAlignment="1">
      <alignment horizontal="left" vertical="center" wrapText="1"/>
    </xf>
    <xf numFmtId="0" fontId="79" fillId="0" borderId="55" xfId="0" applyFont="1" applyBorder="1" applyAlignment="1">
      <alignment horizontal="left" vertical="center" wrapText="1"/>
    </xf>
    <xf numFmtId="0" fontId="0" fillId="0" borderId="27" xfId="0" applyBorder="1" applyAlignment="1">
      <alignment horizontal="center" vertical="center"/>
    </xf>
    <xf numFmtId="0" fontId="1" fillId="0" borderId="60" xfId="0" applyFont="1" applyBorder="1" applyAlignment="1">
      <alignment horizontal="center" vertical="center"/>
    </xf>
    <xf numFmtId="0" fontId="0" fillId="0" borderId="51" xfId="0" applyFont="1" applyBorder="1" applyAlignment="1">
      <alignment horizontal="left" vertical="center"/>
    </xf>
    <xf numFmtId="1" fontId="91" fillId="0" borderId="38" xfId="0" applyNumberFormat="1" applyFont="1" applyBorder="1" applyAlignment="1">
      <alignment horizontal="left" vertical="top" wrapText="1"/>
    </xf>
    <xf numFmtId="1" fontId="91" fillId="0" borderId="70" xfId="0" applyNumberFormat="1" applyFont="1" applyBorder="1" applyAlignment="1">
      <alignment horizontal="left" vertical="top" wrapText="1"/>
    </xf>
    <xf numFmtId="1" fontId="91" fillId="0" borderId="0" xfId="0" applyNumberFormat="1" applyFont="1" applyBorder="1" applyAlignment="1">
      <alignment horizontal="left" vertical="top" wrapText="1"/>
    </xf>
    <xf numFmtId="1" fontId="91" fillId="0" borderId="73" xfId="0" applyNumberFormat="1"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88"/>
  <sheetViews>
    <sheetView showGridLines="0" tabSelected="1" view="pageBreakPreview" zoomScale="145" zoomScaleNormal="70" zoomScaleSheetLayoutView="145" zoomScalePageLayoutView="0" workbookViewId="0" topLeftCell="C202">
      <selection activeCell="H206" sqref="H206"/>
    </sheetView>
  </sheetViews>
  <sheetFormatPr defaultColWidth="9.140625" defaultRowHeight="12.75"/>
  <cols>
    <col min="1" max="1" width="10.28125" style="0" customWidth="1"/>
    <col min="2" max="2" width="19.8515625" style="0" customWidth="1"/>
    <col min="3" max="3" width="19.421875" style="0" customWidth="1"/>
    <col min="4" max="4" width="9.7109375" style="0" customWidth="1"/>
    <col min="5" max="5" width="14.28125" style="0" customWidth="1"/>
    <col min="6" max="7" width="10.7109375" style="0" customWidth="1"/>
    <col min="8" max="10" width="12.7109375" style="0" customWidth="1"/>
    <col min="11" max="11" width="13.7109375" style="0" customWidth="1"/>
    <col min="12" max="12" width="12.140625" style="0" customWidth="1"/>
    <col min="13" max="13" width="13.7109375" style="0" customWidth="1"/>
    <col min="14" max="14" width="8.7109375" style="0" customWidth="1"/>
    <col min="15" max="15" width="9.00390625" style="0" customWidth="1"/>
    <col min="16" max="16" width="0.9921875" style="0" hidden="1" customWidth="1"/>
    <col min="20" max="20" width="11.00390625" style="0" customWidth="1"/>
  </cols>
  <sheetData>
    <row r="1" ht="12.75">
      <c r="A1" s="334" t="s">
        <v>85</v>
      </c>
    </row>
    <row r="2" spans="1:14" ht="18" customHeight="1">
      <c r="A2" s="301"/>
      <c r="B2" s="301"/>
      <c r="C2" s="485" t="s">
        <v>229</v>
      </c>
      <c r="D2" s="485"/>
      <c r="E2" s="485"/>
      <c r="F2" s="485"/>
      <c r="G2" s="485"/>
      <c r="H2" s="485"/>
      <c r="I2" s="485"/>
      <c r="J2" s="485"/>
      <c r="K2" s="485"/>
      <c r="L2" s="485"/>
      <c r="M2" s="301"/>
      <c r="N2" s="301"/>
    </row>
    <row r="3" spans="1:14" ht="18" customHeight="1">
      <c r="A3" s="141" t="s">
        <v>235</v>
      </c>
      <c r="B3" s="129"/>
      <c r="C3" s="129"/>
      <c r="D3" s="86"/>
      <c r="E3" s="84"/>
      <c r="F3" s="84"/>
      <c r="G3" s="84"/>
      <c r="H3" s="84"/>
      <c r="I3" s="84"/>
      <c r="J3" s="84"/>
      <c r="K3" s="84"/>
      <c r="L3" s="84"/>
      <c r="M3" s="84"/>
      <c r="N3" s="84"/>
    </row>
    <row r="4" spans="1:14" ht="18" customHeight="1">
      <c r="A4" s="141" t="s">
        <v>236</v>
      </c>
      <c r="B4" s="129"/>
      <c r="C4" s="129"/>
      <c r="D4" s="86"/>
      <c r="E4" s="85"/>
      <c r="F4" s="85"/>
      <c r="G4" s="85"/>
      <c r="H4" s="85"/>
      <c r="I4" s="85"/>
      <c r="J4" s="85"/>
      <c r="K4" s="85"/>
      <c r="L4" s="85"/>
      <c r="M4" s="85"/>
      <c r="N4" s="85"/>
    </row>
    <row r="5" spans="1:4" s="31" customFormat="1" ht="9" customHeight="1">
      <c r="A5" s="87"/>
      <c r="B5" s="87"/>
      <c r="C5" s="36"/>
      <c r="D5" s="36"/>
    </row>
    <row r="6" spans="1:14" s="31" customFormat="1" ht="16.5" customHeight="1">
      <c r="A6" s="98"/>
      <c r="B6" s="99"/>
      <c r="C6" s="100"/>
      <c r="D6" s="100"/>
      <c r="E6" s="100"/>
      <c r="F6" s="101" t="s">
        <v>94</v>
      </c>
      <c r="G6" s="102" t="s">
        <v>95</v>
      </c>
      <c r="H6" s="103"/>
      <c r="I6" s="103"/>
      <c r="J6" s="103"/>
      <c r="K6" s="103"/>
      <c r="L6" s="73"/>
      <c r="M6" s="384" t="s">
        <v>273</v>
      </c>
      <c r="N6" s="385"/>
    </row>
    <row r="7" spans="1:14" s="31" customFormat="1" ht="15.75" customHeight="1">
      <c r="A7" s="110" t="s">
        <v>33</v>
      </c>
      <c r="B7"/>
      <c r="C7" s="36"/>
      <c r="D7" s="88"/>
      <c r="M7" s="386" t="s">
        <v>328</v>
      </c>
      <c r="N7" s="387"/>
    </row>
    <row r="8" spans="1:11" ht="15.75" customHeight="1">
      <c r="A8" s="6"/>
      <c r="B8" s="39" t="s">
        <v>237</v>
      </c>
      <c r="C8" s="336"/>
      <c r="D8" s="97"/>
      <c r="E8" s="30"/>
      <c r="F8" s="31"/>
      <c r="G8" s="31"/>
      <c r="H8" s="32"/>
      <c r="I8" s="119" t="s">
        <v>103</v>
      </c>
      <c r="J8" s="20"/>
      <c r="K8" s="21"/>
    </row>
    <row r="9" spans="1:11" ht="15.75" customHeight="1">
      <c r="A9" s="6"/>
      <c r="B9" s="39" t="s">
        <v>224</v>
      </c>
      <c r="C9" s="336"/>
      <c r="D9" s="33"/>
      <c r="I9" s="119" t="s">
        <v>102</v>
      </c>
      <c r="J9" s="20"/>
      <c r="K9" s="21"/>
    </row>
    <row r="10" spans="2:14" ht="15.75" customHeight="1">
      <c r="B10" s="39" t="s">
        <v>73</v>
      </c>
      <c r="C10" s="337"/>
      <c r="D10" s="33"/>
      <c r="I10" s="119" t="s">
        <v>225</v>
      </c>
      <c r="J10" s="20"/>
      <c r="K10" s="21"/>
      <c r="N10" s="31"/>
    </row>
    <row r="11" spans="2:14" ht="15.75" customHeight="1">
      <c r="B11" s="3"/>
      <c r="I11" s="161" t="s">
        <v>130</v>
      </c>
      <c r="J11" s="163"/>
      <c r="K11" s="163"/>
      <c r="L11" s="162" t="s">
        <v>131</v>
      </c>
      <c r="N11" s="79"/>
    </row>
    <row r="12" spans="7:14" ht="15.75" customHeight="1">
      <c r="G12" s="3" t="s">
        <v>34</v>
      </c>
      <c r="H12" s="448"/>
      <c r="I12" s="439"/>
      <c r="J12" s="439"/>
      <c r="K12" s="439"/>
      <c r="L12" s="439"/>
      <c r="M12" s="440"/>
      <c r="N12" s="31"/>
    </row>
    <row r="13" spans="2:14" ht="6" customHeight="1">
      <c r="B13" s="118"/>
      <c r="C13" s="5"/>
      <c r="D13" s="5"/>
      <c r="N13" s="80"/>
    </row>
    <row r="14" spans="1:13" ht="12.75">
      <c r="A14" s="4" t="s">
        <v>17</v>
      </c>
      <c r="B14" t="s">
        <v>58</v>
      </c>
      <c r="G14" s="3" t="s">
        <v>0</v>
      </c>
      <c r="H14" s="438" t="s">
        <v>74</v>
      </c>
      <c r="I14" s="439"/>
      <c r="J14" s="439"/>
      <c r="K14" s="439"/>
      <c r="L14" s="439"/>
      <c r="M14" s="440"/>
    </row>
    <row r="15" spans="1:12" ht="7.5" customHeight="1">
      <c r="A15" s="4"/>
      <c r="J15" s="132"/>
      <c r="K15" s="132"/>
      <c r="L15" s="132"/>
    </row>
    <row r="16" spans="1:13" ht="25.5" customHeight="1">
      <c r="A16" s="90"/>
      <c r="B16" s="486" t="s">
        <v>140</v>
      </c>
      <c r="C16" s="486"/>
      <c r="D16" s="486" t="s">
        <v>141</v>
      </c>
      <c r="E16" s="486"/>
      <c r="F16" s="486"/>
      <c r="G16" s="486"/>
      <c r="H16" s="441" t="s">
        <v>168</v>
      </c>
      <c r="I16" s="441" t="s">
        <v>195</v>
      </c>
      <c r="J16" s="441" t="s">
        <v>204</v>
      </c>
      <c r="K16" s="441" t="s">
        <v>196</v>
      </c>
      <c r="L16" s="441" t="s">
        <v>197</v>
      </c>
      <c r="M16" s="443" t="s">
        <v>198</v>
      </c>
    </row>
    <row r="17" spans="2:13" s="90" customFormat="1" ht="25.5" customHeight="1">
      <c r="B17" s="487"/>
      <c r="C17" s="487"/>
      <c r="D17" s="487"/>
      <c r="E17" s="487"/>
      <c r="F17" s="487"/>
      <c r="G17" s="487"/>
      <c r="H17" s="442"/>
      <c r="I17" s="442"/>
      <c r="J17" s="442"/>
      <c r="K17" s="442"/>
      <c r="L17" s="442"/>
      <c r="M17" s="444"/>
    </row>
    <row r="18" spans="2:13" s="90" customFormat="1" ht="15.75" customHeight="1">
      <c r="B18" s="445"/>
      <c r="C18" s="445"/>
      <c r="D18" s="430" t="s">
        <v>146</v>
      </c>
      <c r="E18" s="430"/>
      <c r="F18" s="430"/>
      <c r="G18" s="430"/>
      <c r="H18" s="168"/>
      <c r="I18" s="149"/>
      <c r="J18" s="150"/>
      <c r="K18" s="151"/>
      <c r="L18" s="151"/>
      <c r="M18" s="152"/>
    </row>
    <row r="19" spans="2:13" s="90" customFormat="1" ht="15.75" customHeight="1">
      <c r="B19" s="445"/>
      <c r="C19" s="445"/>
      <c r="D19" s="430" t="s">
        <v>149</v>
      </c>
      <c r="E19" s="430"/>
      <c r="F19" s="430"/>
      <c r="G19" s="430"/>
      <c r="H19" s="168"/>
      <c r="I19" s="149"/>
      <c r="J19" s="153"/>
      <c r="K19" s="154"/>
      <c r="L19" s="154"/>
      <c r="M19" s="155"/>
    </row>
    <row r="20" spans="2:13" s="90" customFormat="1" ht="15.75" customHeight="1">
      <c r="B20" s="445"/>
      <c r="C20" s="445"/>
      <c r="D20" s="430" t="s">
        <v>148</v>
      </c>
      <c r="E20" s="430"/>
      <c r="F20" s="430"/>
      <c r="G20" s="430"/>
      <c r="H20" s="168"/>
      <c r="I20" s="149"/>
      <c r="J20" s="153"/>
      <c r="K20" s="154"/>
      <c r="L20" s="154"/>
      <c r="M20" s="155"/>
    </row>
    <row r="21" spans="2:13" s="90" customFormat="1" ht="15.75" customHeight="1">
      <c r="B21" s="445"/>
      <c r="C21" s="445"/>
      <c r="D21" s="430" t="s">
        <v>291</v>
      </c>
      <c r="E21" s="430"/>
      <c r="F21" s="430"/>
      <c r="G21" s="430"/>
      <c r="H21" s="250"/>
      <c r="I21" s="149"/>
      <c r="J21" s="153"/>
      <c r="K21" s="154"/>
      <c r="L21" s="154"/>
      <c r="M21" s="155"/>
    </row>
    <row r="22" spans="2:13" s="90" customFormat="1" ht="15.75" customHeight="1">
      <c r="B22" s="445"/>
      <c r="C22" s="445"/>
      <c r="D22" s="430" t="s">
        <v>150</v>
      </c>
      <c r="E22" s="430"/>
      <c r="F22" s="430"/>
      <c r="G22" s="430"/>
      <c r="H22" s="168"/>
      <c r="I22" s="149"/>
      <c r="J22" s="153"/>
      <c r="K22" s="154"/>
      <c r="L22" s="154"/>
      <c r="M22" s="155"/>
    </row>
    <row r="23" spans="2:13" s="90" customFormat="1" ht="15.75" customHeight="1">
      <c r="B23" s="445"/>
      <c r="C23" s="445"/>
      <c r="D23" s="430" t="s">
        <v>164</v>
      </c>
      <c r="E23" s="430"/>
      <c r="F23" s="430"/>
      <c r="G23" s="430"/>
      <c r="H23" s="168"/>
      <c r="I23" s="149"/>
      <c r="J23" s="153"/>
      <c r="K23" s="154"/>
      <c r="L23" s="154"/>
      <c r="M23" s="155"/>
    </row>
    <row r="24" spans="2:13" s="90" customFormat="1" ht="15.75" customHeight="1">
      <c r="B24" s="445"/>
      <c r="C24" s="445"/>
      <c r="D24" s="430" t="s">
        <v>151</v>
      </c>
      <c r="E24" s="430"/>
      <c r="F24" s="430"/>
      <c r="G24" s="430"/>
      <c r="H24" s="168"/>
      <c r="I24" s="149"/>
      <c r="J24" s="153"/>
      <c r="K24" s="154"/>
      <c r="L24" s="154"/>
      <c r="M24" s="155"/>
    </row>
    <row r="25" spans="2:13" s="90" customFormat="1" ht="15.75" customHeight="1">
      <c r="B25" s="445"/>
      <c r="C25" s="445"/>
      <c r="D25" s="430" t="s">
        <v>147</v>
      </c>
      <c r="E25" s="430"/>
      <c r="F25" s="430"/>
      <c r="G25" s="430"/>
      <c r="H25" s="168"/>
      <c r="I25" s="149"/>
      <c r="J25" s="153"/>
      <c r="K25" s="157"/>
      <c r="L25" s="154"/>
      <c r="M25" s="155"/>
    </row>
    <row r="26" spans="2:13" s="90" customFormat="1" ht="15.75" customHeight="1">
      <c r="B26" s="445"/>
      <c r="C26" s="445"/>
      <c r="D26" s="430" t="s">
        <v>158</v>
      </c>
      <c r="E26" s="430"/>
      <c r="F26" s="430"/>
      <c r="G26" s="430"/>
      <c r="H26" s="168"/>
      <c r="I26" s="164" t="s">
        <v>176</v>
      </c>
      <c r="J26" s="155"/>
      <c r="K26" s="149"/>
      <c r="L26" s="153"/>
      <c r="M26" s="155"/>
    </row>
    <row r="27" spans="2:13" s="90" customFormat="1" ht="15.75" customHeight="1">
      <c r="B27" s="445"/>
      <c r="C27" s="445"/>
      <c r="D27" s="430" t="s">
        <v>213</v>
      </c>
      <c r="E27" s="430"/>
      <c r="F27" s="430"/>
      <c r="G27" s="430"/>
      <c r="H27" s="168"/>
      <c r="I27" s="166" t="s">
        <v>176</v>
      </c>
      <c r="J27" s="158"/>
      <c r="K27" s="149"/>
      <c r="L27" s="153"/>
      <c r="M27" s="155"/>
    </row>
    <row r="28" spans="2:13" s="90" customFormat="1" ht="15.75" customHeight="1">
      <c r="B28" s="445"/>
      <c r="C28" s="445"/>
      <c r="D28" s="430" t="s">
        <v>159</v>
      </c>
      <c r="E28" s="430"/>
      <c r="F28" s="430"/>
      <c r="G28" s="430"/>
      <c r="H28" s="168"/>
      <c r="I28" s="165" t="s">
        <v>175</v>
      </c>
      <c r="J28" s="171"/>
      <c r="K28" s="150"/>
      <c r="L28" s="154"/>
      <c r="M28" s="155"/>
    </row>
    <row r="29" spans="2:13" s="90" customFormat="1" ht="15.75" customHeight="1">
      <c r="B29" s="445"/>
      <c r="C29" s="445"/>
      <c r="D29" s="430" t="s">
        <v>152</v>
      </c>
      <c r="E29" s="430"/>
      <c r="F29" s="430"/>
      <c r="G29" s="430"/>
      <c r="H29" s="168"/>
      <c r="I29" s="149"/>
      <c r="J29" s="150"/>
      <c r="K29" s="154"/>
      <c r="L29" s="157"/>
      <c r="M29" s="155"/>
    </row>
    <row r="30" spans="2:13" s="90" customFormat="1" ht="15.75" customHeight="1">
      <c r="B30" s="445"/>
      <c r="C30" s="445"/>
      <c r="D30" s="430" t="s">
        <v>153</v>
      </c>
      <c r="E30" s="430"/>
      <c r="F30" s="430"/>
      <c r="G30" s="430"/>
      <c r="H30" s="168"/>
      <c r="I30" s="164" t="s">
        <v>174</v>
      </c>
      <c r="J30" s="157"/>
      <c r="K30" s="155"/>
      <c r="L30" s="149"/>
      <c r="M30" s="159"/>
    </row>
    <row r="31" spans="2:13" s="90" customFormat="1" ht="15.75" customHeight="1">
      <c r="B31" s="445"/>
      <c r="C31" s="445"/>
      <c r="D31" s="430" t="s">
        <v>155</v>
      </c>
      <c r="E31" s="430"/>
      <c r="F31" s="430"/>
      <c r="G31" s="430"/>
      <c r="H31" s="168"/>
      <c r="I31" s="165" t="s">
        <v>175</v>
      </c>
      <c r="J31" s="171"/>
      <c r="K31" s="153"/>
      <c r="L31" s="151"/>
      <c r="M31" s="155"/>
    </row>
    <row r="32" spans="2:13" s="90" customFormat="1" ht="15.75" customHeight="1">
      <c r="B32" s="445"/>
      <c r="C32" s="445"/>
      <c r="D32" s="430" t="s">
        <v>156</v>
      </c>
      <c r="E32" s="430"/>
      <c r="F32" s="430"/>
      <c r="G32" s="430"/>
      <c r="H32" s="168"/>
      <c r="I32" s="165" t="s">
        <v>175</v>
      </c>
      <c r="J32" s="171"/>
      <c r="K32" s="153"/>
      <c r="L32" s="157"/>
      <c r="M32" s="155"/>
    </row>
    <row r="33" spans="2:13" s="90" customFormat="1" ht="15.75" customHeight="1">
      <c r="B33" s="445"/>
      <c r="C33" s="445"/>
      <c r="D33" s="430" t="s">
        <v>169</v>
      </c>
      <c r="E33" s="430"/>
      <c r="F33" s="430"/>
      <c r="G33" s="430"/>
      <c r="H33" s="168"/>
      <c r="I33" s="165" t="s">
        <v>175</v>
      </c>
      <c r="J33" s="171"/>
      <c r="K33" s="165" t="s">
        <v>171</v>
      </c>
      <c r="L33" s="149"/>
      <c r="M33" s="159"/>
    </row>
    <row r="34" spans="2:13" s="90" customFormat="1" ht="15.75" customHeight="1">
      <c r="B34" s="445"/>
      <c r="C34" s="445"/>
      <c r="D34" s="430" t="s">
        <v>154</v>
      </c>
      <c r="E34" s="430"/>
      <c r="F34" s="430"/>
      <c r="G34" s="430"/>
      <c r="H34" s="168"/>
      <c r="I34" s="165" t="s">
        <v>175</v>
      </c>
      <c r="J34" s="171"/>
      <c r="K34" s="153"/>
      <c r="L34" s="151"/>
      <c r="M34" s="155"/>
    </row>
    <row r="35" spans="2:13" s="90" customFormat="1" ht="15.75" customHeight="1">
      <c r="B35" s="445"/>
      <c r="C35" s="445"/>
      <c r="D35" s="430" t="s">
        <v>157</v>
      </c>
      <c r="E35" s="430"/>
      <c r="F35" s="430"/>
      <c r="G35" s="430"/>
      <c r="H35" s="168"/>
      <c r="I35" s="165" t="s">
        <v>175</v>
      </c>
      <c r="J35" s="171"/>
      <c r="K35" s="153"/>
      <c r="L35" s="154"/>
      <c r="M35" s="155"/>
    </row>
    <row r="36" spans="2:13" s="90" customFormat="1" ht="15.75" customHeight="1">
      <c r="B36" s="445"/>
      <c r="C36" s="445"/>
      <c r="D36" s="430" t="s">
        <v>162</v>
      </c>
      <c r="E36" s="430"/>
      <c r="F36" s="430"/>
      <c r="G36" s="430"/>
      <c r="H36" s="168"/>
      <c r="I36" s="165" t="s">
        <v>175</v>
      </c>
      <c r="J36" s="171"/>
      <c r="K36" s="153"/>
      <c r="L36" s="154"/>
      <c r="M36" s="155"/>
    </row>
    <row r="37" spans="2:13" s="90" customFormat="1" ht="15.75" customHeight="1">
      <c r="B37" s="445"/>
      <c r="C37" s="445"/>
      <c r="D37" s="430" t="s">
        <v>160</v>
      </c>
      <c r="E37" s="430"/>
      <c r="F37" s="430"/>
      <c r="G37" s="430"/>
      <c r="H37" s="168"/>
      <c r="I37" s="165" t="s">
        <v>175</v>
      </c>
      <c r="J37" s="171"/>
      <c r="K37" s="153"/>
      <c r="L37" s="154"/>
      <c r="M37" s="155"/>
    </row>
    <row r="38" spans="2:13" s="90" customFormat="1" ht="15.75" customHeight="1">
      <c r="B38" s="445"/>
      <c r="C38" s="445"/>
      <c r="D38" s="430" t="s">
        <v>163</v>
      </c>
      <c r="E38" s="430"/>
      <c r="F38" s="430"/>
      <c r="G38" s="430"/>
      <c r="H38" s="168"/>
      <c r="I38" s="165" t="s">
        <v>175</v>
      </c>
      <c r="J38" s="171"/>
      <c r="K38" s="153"/>
      <c r="L38" s="154"/>
      <c r="M38" s="158"/>
    </row>
    <row r="39" spans="2:13" s="90" customFormat="1" ht="15.75" customHeight="1">
      <c r="B39" s="445"/>
      <c r="C39" s="445"/>
      <c r="D39" s="430" t="s">
        <v>161</v>
      </c>
      <c r="E39" s="430"/>
      <c r="F39" s="430"/>
      <c r="G39" s="430"/>
      <c r="H39" s="168"/>
      <c r="I39" s="165" t="s">
        <v>175</v>
      </c>
      <c r="J39" s="171"/>
      <c r="K39" s="165" t="s">
        <v>176</v>
      </c>
      <c r="L39" s="155"/>
      <c r="M39" s="149"/>
    </row>
    <row r="40" spans="2:13" s="90" customFormat="1" ht="15.75" customHeight="1">
      <c r="B40" s="445"/>
      <c r="C40" s="445"/>
      <c r="D40" s="430" t="s">
        <v>142</v>
      </c>
      <c r="E40" s="430"/>
      <c r="F40" s="430"/>
      <c r="G40" s="430"/>
      <c r="H40" s="168"/>
      <c r="I40" s="153"/>
      <c r="J40" s="151"/>
      <c r="K40" s="154"/>
      <c r="L40" s="154"/>
      <c r="M40" s="152"/>
    </row>
    <row r="41" spans="2:13" s="90" customFormat="1" ht="15.75" customHeight="1">
      <c r="B41" s="445"/>
      <c r="C41" s="445"/>
      <c r="D41" s="430" t="s">
        <v>143</v>
      </c>
      <c r="E41" s="430"/>
      <c r="F41" s="430"/>
      <c r="G41" s="430"/>
      <c r="H41" s="168"/>
      <c r="I41" s="153"/>
      <c r="J41" s="154"/>
      <c r="K41" s="154"/>
      <c r="L41" s="154"/>
      <c r="M41" s="155"/>
    </row>
    <row r="42" spans="2:13" s="90" customFormat="1" ht="15.75" customHeight="1">
      <c r="B42" s="445"/>
      <c r="C42" s="445"/>
      <c r="D42" s="430" t="s">
        <v>144</v>
      </c>
      <c r="E42" s="430"/>
      <c r="F42" s="430"/>
      <c r="G42" s="430"/>
      <c r="H42" s="168"/>
      <c r="I42" s="153"/>
      <c r="J42" s="154"/>
      <c r="K42" s="154"/>
      <c r="L42" s="154"/>
      <c r="M42" s="155"/>
    </row>
    <row r="43" spans="2:13" s="90" customFormat="1" ht="15.75" customHeight="1">
      <c r="B43" s="445"/>
      <c r="C43" s="445"/>
      <c r="D43" s="430" t="s">
        <v>145</v>
      </c>
      <c r="E43" s="430"/>
      <c r="F43" s="430"/>
      <c r="G43" s="430"/>
      <c r="H43" s="168"/>
      <c r="I43" s="156"/>
      <c r="J43" s="157"/>
      <c r="K43" s="157"/>
      <c r="L43" s="157"/>
      <c r="M43" s="158"/>
    </row>
    <row r="44" spans="1:13" ht="15.75" customHeight="1">
      <c r="A44" s="4"/>
      <c r="B44" s="445"/>
      <c r="C44" s="445"/>
      <c r="D44" s="430" t="s">
        <v>170</v>
      </c>
      <c r="E44" s="430"/>
      <c r="F44" s="430"/>
      <c r="G44" s="430"/>
      <c r="H44" s="168"/>
      <c r="I44" s="149"/>
      <c r="J44" s="171"/>
      <c r="K44" s="149"/>
      <c r="L44" s="149"/>
      <c r="M44" s="149"/>
    </row>
    <row r="45" spans="1:13" ht="15.75" customHeight="1">
      <c r="A45" s="4"/>
      <c r="G45" s="116" t="s">
        <v>173</v>
      </c>
      <c r="H45" s="169">
        <f aca="true" t="shared" si="0" ref="H45:M45">SUM(H18:H44)</f>
        <v>0</v>
      </c>
      <c r="I45" s="170">
        <f t="shared" si="0"/>
        <v>0</v>
      </c>
      <c r="J45" s="172">
        <f t="shared" si="0"/>
        <v>0</v>
      </c>
      <c r="K45" s="172">
        <f t="shared" si="0"/>
        <v>0</v>
      </c>
      <c r="L45" s="172">
        <f t="shared" si="0"/>
        <v>0</v>
      </c>
      <c r="M45" s="172">
        <f t="shared" si="0"/>
        <v>0</v>
      </c>
    </row>
    <row r="46" spans="1:12" ht="18" customHeight="1">
      <c r="A46" s="110"/>
      <c r="C46" s="100"/>
      <c r="D46" s="100"/>
      <c r="E46" s="100"/>
      <c r="F46" s="101" t="s">
        <v>94</v>
      </c>
      <c r="G46" s="102" t="s">
        <v>95</v>
      </c>
      <c r="H46" s="103"/>
      <c r="I46" s="103"/>
      <c r="J46" s="103"/>
      <c r="K46" s="103"/>
      <c r="L46" s="132"/>
    </row>
    <row r="47" spans="1:14" ht="18" customHeight="1">
      <c r="A47" s="110"/>
      <c r="C47" s="293"/>
      <c r="D47" s="293"/>
      <c r="E47" s="293"/>
      <c r="F47" s="98"/>
      <c r="G47" s="294"/>
      <c r="H47" s="295"/>
      <c r="I47" s="295"/>
      <c r="J47" s="295"/>
      <c r="K47" s="295"/>
      <c r="L47" s="132"/>
      <c r="M47" s="384" t="s">
        <v>273</v>
      </c>
      <c r="N47" s="385"/>
    </row>
    <row r="48" spans="1:14" ht="15.75" customHeight="1">
      <c r="A48" s="110"/>
      <c r="C48" s="293"/>
      <c r="D48" s="293"/>
      <c r="E48" s="293"/>
      <c r="F48" s="98"/>
      <c r="G48" s="294"/>
      <c r="H48" s="295"/>
      <c r="I48" s="295"/>
      <c r="J48" s="295"/>
      <c r="K48" s="295"/>
      <c r="L48" s="132"/>
      <c r="M48" s="386" t="s">
        <v>328</v>
      </c>
      <c r="N48" s="387"/>
    </row>
    <row r="49" ht="18" customHeight="1">
      <c r="A49" s="327" t="s">
        <v>316</v>
      </c>
    </row>
    <row r="50" spans="2:14" s="111" customFormat="1" ht="15.75" customHeight="1">
      <c r="B50" s="373" t="s">
        <v>319</v>
      </c>
      <c r="C50" s="374"/>
      <c r="D50" s="374"/>
      <c r="E50" s="375"/>
      <c r="F50" s="182"/>
      <c r="G50" s="183"/>
      <c r="H50" s="184" t="s">
        <v>101</v>
      </c>
      <c r="I50" s="184"/>
      <c r="J50" s="183"/>
      <c r="K50" s="185"/>
      <c r="L50" s="186" t="s">
        <v>1</v>
      </c>
      <c r="M50" s="187"/>
      <c r="N50" s="188"/>
    </row>
    <row r="51" spans="2:14" s="111" customFormat="1" ht="15.75" customHeight="1">
      <c r="B51" s="190" t="s">
        <v>2</v>
      </c>
      <c r="C51" s="147" t="s">
        <v>3</v>
      </c>
      <c r="D51" s="435" t="s">
        <v>4</v>
      </c>
      <c r="E51" s="436"/>
      <c r="F51" s="449" t="s">
        <v>79</v>
      </c>
      <c r="G51" s="436"/>
      <c r="H51" s="450"/>
      <c r="I51" s="435" t="s">
        <v>6</v>
      </c>
      <c r="J51" s="436"/>
      <c r="K51" s="449" t="s">
        <v>78</v>
      </c>
      <c r="L51" s="436"/>
      <c r="M51" s="518"/>
      <c r="N51" s="191"/>
    </row>
    <row r="52" spans="2:20" s="111" customFormat="1" ht="15.75" customHeight="1">
      <c r="B52" s="192" t="s">
        <v>7</v>
      </c>
      <c r="C52" s="148"/>
      <c r="D52" s="148" t="s">
        <v>8</v>
      </c>
      <c r="E52" s="193" t="s">
        <v>9</v>
      </c>
      <c r="F52" s="194" t="s">
        <v>10</v>
      </c>
      <c r="G52" s="195" t="s">
        <v>11</v>
      </c>
      <c r="H52" s="148" t="s">
        <v>12</v>
      </c>
      <c r="I52" s="148" t="s">
        <v>13</v>
      </c>
      <c r="J52" s="193" t="s">
        <v>14</v>
      </c>
      <c r="K52" s="196" t="s">
        <v>10</v>
      </c>
      <c r="L52" s="197" t="s">
        <v>11</v>
      </c>
      <c r="M52" s="198" t="s">
        <v>105</v>
      </c>
      <c r="N52" s="199"/>
      <c r="Q52" s="411" t="s">
        <v>122</v>
      </c>
      <c r="R52" s="411"/>
      <c r="T52" s="281" t="s">
        <v>1</v>
      </c>
    </row>
    <row r="53" spans="2:20" s="111" customFormat="1" ht="18" customHeight="1">
      <c r="B53" s="200" t="s">
        <v>133</v>
      </c>
      <c r="C53" s="258" t="s">
        <v>181</v>
      </c>
      <c r="D53" s="202"/>
      <c r="E53" s="203">
        <v>100</v>
      </c>
      <c r="F53" s="204"/>
      <c r="G53" s="202">
        <v>570</v>
      </c>
      <c r="H53" s="205">
        <f aca="true" t="shared" si="1" ref="H53:H59">(D53*F53)+(E53*G53)</f>
        <v>57000</v>
      </c>
      <c r="I53" s="206"/>
      <c r="J53" s="207"/>
      <c r="K53" s="204"/>
      <c r="L53" s="208">
        <f>1.3*235</f>
        <v>305.5</v>
      </c>
      <c r="M53" s="209">
        <f aca="true" t="shared" si="2" ref="M53:M59">(D53*K53)+(E53*L53)</f>
        <v>30550</v>
      </c>
      <c r="N53" s="210"/>
      <c r="Q53" s="211" t="s">
        <v>96</v>
      </c>
      <c r="R53" s="211" t="s">
        <v>97</v>
      </c>
      <c r="T53" s="281" t="s">
        <v>123</v>
      </c>
    </row>
    <row r="54" spans="2:20" s="111" customFormat="1" ht="18" customHeight="1">
      <c r="B54" s="200" t="s">
        <v>132</v>
      </c>
      <c r="C54" s="258" t="s">
        <v>180</v>
      </c>
      <c r="D54" s="202"/>
      <c r="E54" s="203">
        <v>100</v>
      </c>
      <c r="F54" s="204"/>
      <c r="G54" s="202">
        <v>440</v>
      </c>
      <c r="H54" s="205">
        <f t="shared" si="1"/>
        <v>44000</v>
      </c>
      <c r="I54" s="206"/>
      <c r="J54" s="207"/>
      <c r="K54" s="204"/>
      <c r="L54" s="208">
        <f>1*235</f>
        <v>235</v>
      </c>
      <c r="M54" s="209">
        <f t="shared" si="2"/>
        <v>23500</v>
      </c>
      <c r="N54" s="212"/>
      <c r="Q54" s="213"/>
      <c r="R54" s="214">
        <v>2</v>
      </c>
      <c r="T54" s="282"/>
    </row>
    <row r="55" spans="2:20" s="111" customFormat="1" ht="18" customHeight="1">
      <c r="B55" s="200" t="s">
        <v>177</v>
      </c>
      <c r="C55" s="258" t="s">
        <v>182</v>
      </c>
      <c r="D55" s="202"/>
      <c r="E55" s="203">
        <v>100</v>
      </c>
      <c r="F55" s="204"/>
      <c r="G55" s="202">
        <v>400</v>
      </c>
      <c r="H55" s="205">
        <f t="shared" si="1"/>
        <v>40000</v>
      </c>
      <c r="I55" s="206"/>
      <c r="J55" s="207"/>
      <c r="K55" s="204"/>
      <c r="L55" s="208">
        <f>0.9*235</f>
        <v>211.5</v>
      </c>
      <c r="M55" s="209">
        <f t="shared" si="2"/>
        <v>21150</v>
      </c>
      <c r="N55" s="212"/>
      <c r="Q55" s="215">
        <v>2</v>
      </c>
      <c r="R55" s="214"/>
      <c r="T55" s="283">
        <v>3</v>
      </c>
    </row>
    <row r="56" spans="2:20" s="111" customFormat="1" ht="18" customHeight="1">
      <c r="B56" s="200" t="s">
        <v>178</v>
      </c>
      <c r="C56" s="258" t="s">
        <v>183</v>
      </c>
      <c r="D56" s="202"/>
      <c r="E56" s="203">
        <v>100</v>
      </c>
      <c r="F56" s="204"/>
      <c r="G56" s="202">
        <v>310</v>
      </c>
      <c r="H56" s="205">
        <f t="shared" si="1"/>
        <v>31000</v>
      </c>
      <c r="I56" s="206"/>
      <c r="J56" s="207"/>
      <c r="K56" s="204"/>
      <c r="L56" s="208">
        <f>0.7*235</f>
        <v>164.5</v>
      </c>
      <c r="M56" s="209">
        <f t="shared" si="2"/>
        <v>16450</v>
      </c>
      <c r="N56" s="212"/>
      <c r="Q56" s="213">
        <v>2.5</v>
      </c>
      <c r="R56" s="214"/>
      <c r="T56" s="283">
        <v>2.87</v>
      </c>
    </row>
    <row r="57" spans="2:20" s="111" customFormat="1" ht="18" customHeight="1">
      <c r="B57" s="200" t="s">
        <v>179</v>
      </c>
      <c r="C57" s="258" t="s">
        <v>134</v>
      </c>
      <c r="D57" s="202">
        <v>5</v>
      </c>
      <c r="E57" s="203"/>
      <c r="F57" s="204">
        <v>2200</v>
      </c>
      <c r="G57" s="202"/>
      <c r="H57" s="205">
        <f t="shared" si="1"/>
        <v>11000</v>
      </c>
      <c r="I57" s="206"/>
      <c r="J57" s="207"/>
      <c r="K57" s="325">
        <v>1200</v>
      </c>
      <c r="L57" s="208"/>
      <c r="M57" s="209">
        <f t="shared" si="2"/>
        <v>6000</v>
      </c>
      <c r="N57" s="212"/>
      <c r="Q57" s="215">
        <v>3</v>
      </c>
      <c r="R57" s="214"/>
      <c r="T57" s="283">
        <f aca="true" t="shared" si="3" ref="T57:T89">+T56-0.01</f>
        <v>2.8600000000000003</v>
      </c>
    </row>
    <row r="58" spans="2:20" s="111" customFormat="1" ht="25.5" customHeight="1">
      <c r="B58" s="200" t="s">
        <v>185</v>
      </c>
      <c r="C58" s="258" t="s">
        <v>191</v>
      </c>
      <c r="D58" s="202">
        <v>10</v>
      </c>
      <c r="E58" s="203"/>
      <c r="F58" s="204">
        <v>550</v>
      </c>
      <c r="G58" s="202"/>
      <c r="H58" s="205">
        <f t="shared" si="1"/>
        <v>5500</v>
      </c>
      <c r="I58" s="206"/>
      <c r="J58" s="207"/>
      <c r="K58" s="325">
        <v>1200</v>
      </c>
      <c r="L58" s="208"/>
      <c r="M58" s="209">
        <f t="shared" si="2"/>
        <v>12000</v>
      </c>
      <c r="N58" s="212"/>
      <c r="Q58" s="213"/>
      <c r="R58" s="214"/>
      <c r="T58" s="283">
        <f t="shared" si="3"/>
        <v>2.8500000000000005</v>
      </c>
    </row>
    <row r="59" spans="2:20" s="111" customFormat="1" ht="18" customHeight="1">
      <c r="B59" s="254" t="s">
        <v>186</v>
      </c>
      <c r="C59" s="259" t="s">
        <v>154</v>
      </c>
      <c r="D59" s="216">
        <v>10</v>
      </c>
      <c r="E59" s="217"/>
      <c r="F59" s="218">
        <v>2200</v>
      </c>
      <c r="G59" s="216"/>
      <c r="H59" s="219">
        <f t="shared" si="1"/>
        <v>22000</v>
      </c>
      <c r="I59" s="220"/>
      <c r="J59" s="221"/>
      <c r="K59" s="325">
        <v>1200</v>
      </c>
      <c r="L59" s="222"/>
      <c r="M59" s="223">
        <f t="shared" si="2"/>
        <v>12000</v>
      </c>
      <c r="N59" s="212"/>
      <c r="Q59" s="224"/>
      <c r="R59" s="214"/>
      <c r="T59" s="283">
        <f t="shared" si="3"/>
        <v>2.8400000000000007</v>
      </c>
    </row>
    <row r="60" spans="2:20" ht="15.75" customHeight="1">
      <c r="B60" s="2"/>
      <c r="C60" s="2"/>
      <c r="D60" s="2"/>
      <c r="E60" s="108"/>
      <c r="F60" s="225"/>
      <c r="G60" s="226"/>
      <c r="H60" s="255"/>
      <c r="I60" s="227">
        <v>2.5</v>
      </c>
      <c r="J60" s="228">
        <v>2</v>
      </c>
      <c r="K60" s="137"/>
      <c r="L60" s="122" t="s">
        <v>98</v>
      </c>
      <c r="M60" s="229">
        <f>SUM(M53:M59)</f>
        <v>121650</v>
      </c>
      <c r="N60" s="145"/>
      <c r="R60" s="104"/>
      <c r="T60" s="283">
        <f t="shared" si="3"/>
        <v>2.830000000000001</v>
      </c>
    </row>
    <row r="61" spans="2:20" ht="15.75" customHeight="1">
      <c r="B61" s="2"/>
      <c r="C61" s="2"/>
      <c r="D61" s="2"/>
      <c r="E61" s="26"/>
      <c r="F61" s="230"/>
      <c r="G61" s="122" t="s">
        <v>15</v>
      </c>
      <c r="H61" s="231">
        <f>SUM(H53:H59)</f>
        <v>210500</v>
      </c>
      <c r="I61" s="231">
        <f>+I60*H61</f>
        <v>526250</v>
      </c>
      <c r="J61" s="229">
        <f>+I61*J60</f>
        <v>1052500</v>
      </c>
      <c r="K61" s="137"/>
      <c r="L61" s="122" t="s">
        <v>99</v>
      </c>
      <c r="M61" s="232">
        <f>M60/1440</f>
        <v>84.47916666666667</v>
      </c>
      <c r="N61" s="146"/>
      <c r="R61" s="104"/>
      <c r="T61" s="283">
        <f t="shared" si="3"/>
        <v>2.820000000000001</v>
      </c>
    </row>
    <row r="62" spans="5:20" ht="15.75" customHeight="1">
      <c r="E62" s="5"/>
      <c r="F62" s="233"/>
      <c r="G62" s="173" t="s">
        <v>16</v>
      </c>
      <c r="H62" s="234">
        <f>H61/1440</f>
        <v>146.18055555555554</v>
      </c>
      <c r="I62" s="234">
        <f>I61/1440</f>
        <v>365.4513888888889</v>
      </c>
      <c r="J62" s="232">
        <f>J61/1440</f>
        <v>730.9027777777778</v>
      </c>
      <c r="K62" s="137"/>
      <c r="L62" s="122" t="s">
        <v>234</v>
      </c>
      <c r="M62" s="317">
        <f>+M60/1000000</f>
        <v>0.12165</v>
      </c>
      <c r="N62" s="305"/>
      <c r="R62" s="105"/>
      <c r="T62" s="283">
        <f t="shared" si="3"/>
        <v>2.8100000000000014</v>
      </c>
    </row>
    <row r="63" spans="5:20" ht="16.5" customHeight="1">
      <c r="E63" s="5"/>
      <c r="F63" s="520" t="s">
        <v>317</v>
      </c>
      <c r="G63" s="520"/>
      <c r="H63" s="520"/>
      <c r="I63" s="520"/>
      <c r="J63" s="521"/>
      <c r="K63" s="137"/>
      <c r="L63" s="122" t="s">
        <v>121</v>
      </c>
      <c r="M63" s="318">
        <f>IF((2.13*(M62^-0.13))&gt;=2.87,2.87,IF((2.13*(M62^-0.13))&lt;=1.5,1.5,(2.13*(M62^-0.13))))</f>
        <v>2.8010123824394433</v>
      </c>
      <c r="N63" s="305"/>
      <c r="R63" s="316"/>
      <c r="T63" s="283">
        <f t="shared" si="3"/>
        <v>2.8000000000000016</v>
      </c>
    </row>
    <row r="64" spans="6:20" ht="16.5" customHeight="1">
      <c r="F64" s="522"/>
      <c r="G64" s="522"/>
      <c r="H64" s="522"/>
      <c r="I64" s="522"/>
      <c r="J64" s="523"/>
      <c r="K64" s="233"/>
      <c r="L64" s="235" t="s">
        <v>100</v>
      </c>
      <c r="M64" s="236">
        <f>+M63*M60</f>
        <v>340743.1563237583</v>
      </c>
      <c r="N64" s="143"/>
      <c r="T64" s="283">
        <f t="shared" si="3"/>
        <v>2.790000000000002</v>
      </c>
    </row>
    <row r="65" spans="6:20" ht="16.5" customHeight="1">
      <c r="F65" s="522"/>
      <c r="G65" s="522"/>
      <c r="H65" s="522"/>
      <c r="I65" s="522"/>
      <c r="J65" s="523"/>
      <c r="K65" s="233"/>
      <c r="L65" s="235" t="s">
        <v>106</v>
      </c>
      <c r="M65" s="232">
        <f>M61*M63</f>
        <v>236.62719189149882</v>
      </c>
      <c r="N65" s="143"/>
      <c r="T65" s="283">
        <f t="shared" si="3"/>
        <v>2.780000000000002</v>
      </c>
    </row>
    <row r="66" spans="2:20" ht="16.5" customHeight="1">
      <c r="B66" s="373" t="s">
        <v>319</v>
      </c>
      <c r="C66" s="374"/>
      <c r="D66" s="374"/>
      <c r="E66" s="375"/>
      <c r="F66" s="358"/>
      <c r="G66" s="358"/>
      <c r="H66" s="358"/>
      <c r="I66" s="358"/>
      <c r="J66" s="359"/>
      <c r="K66" s="188"/>
      <c r="L66" s="360"/>
      <c r="M66" s="361"/>
      <c r="N66" s="143"/>
      <c r="T66" s="283"/>
    </row>
    <row r="67" spans="2:20" s="111" customFormat="1" ht="18" customHeight="1">
      <c r="B67" s="365" t="s">
        <v>35</v>
      </c>
      <c r="C67" s="189"/>
      <c r="D67" s="189"/>
      <c r="E67" s="366"/>
      <c r="F67" s="436" t="s">
        <v>104</v>
      </c>
      <c r="G67" s="437"/>
      <c r="H67" s="437"/>
      <c r="I67" s="437"/>
      <c r="J67" s="437"/>
      <c r="K67" s="472" t="s">
        <v>238</v>
      </c>
      <c r="L67" s="473"/>
      <c r="M67" s="474"/>
      <c r="N67" s="142"/>
      <c r="T67" s="283">
        <f>+T65-0.01</f>
        <v>2.7700000000000022</v>
      </c>
    </row>
    <row r="68" spans="2:20" s="111" customFormat="1" ht="18" customHeight="1">
      <c r="B68" s="190" t="s">
        <v>2</v>
      </c>
      <c r="C68" s="147" t="s">
        <v>3</v>
      </c>
      <c r="D68" s="237" t="s">
        <v>4</v>
      </c>
      <c r="E68" s="367"/>
      <c r="F68" s="362" t="s">
        <v>5</v>
      </c>
      <c r="G68" s="238"/>
      <c r="H68" s="238"/>
      <c r="I68" s="435" t="s">
        <v>6</v>
      </c>
      <c r="J68" s="517"/>
      <c r="K68" s="475"/>
      <c r="L68" s="476"/>
      <c r="M68" s="477"/>
      <c r="N68" s="142"/>
      <c r="T68" s="283">
        <f t="shared" si="3"/>
        <v>2.7600000000000025</v>
      </c>
    </row>
    <row r="69" spans="2:20" s="111" customFormat="1" ht="18" customHeight="1">
      <c r="B69" s="192" t="s">
        <v>7</v>
      </c>
      <c r="C69" s="148"/>
      <c r="D69" s="148" t="s">
        <v>8</v>
      </c>
      <c r="E69" s="198" t="s">
        <v>9</v>
      </c>
      <c r="F69" s="363" t="s">
        <v>10</v>
      </c>
      <c r="G69" s="195" t="s">
        <v>11</v>
      </c>
      <c r="H69" s="148" t="s">
        <v>12</v>
      </c>
      <c r="I69" s="148" t="s">
        <v>13</v>
      </c>
      <c r="J69" s="193" t="s">
        <v>14</v>
      </c>
      <c r="K69" s="475"/>
      <c r="L69" s="476"/>
      <c r="M69" s="477"/>
      <c r="N69" s="142"/>
      <c r="T69" s="283">
        <f t="shared" si="3"/>
        <v>2.7500000000000027</v>
      </c>
    </row>
    <row r="70" spans="2:20" s="111" customFormat="1" ht="42" customHeight="1">
      <c r="B70" s="368" t="s">
        <v>320</v>
      </c>
      <c r="C70" s="201" t="s">
        <v>172</v>
      </c>
      <c r="D70" s="202">
        <v>10</v>
      </c>
      <c r="E70" s="369"/>
      <c r="F70" s="364">
        <v>2200</v>
      </c>
      <c r="G70" s="239"/>
      <c r="H70" s="205">
        <f>(D70*F70)+(E70*G70)</f>
        <v>22000</v>
      </c>
      <c r="I70" s="446">
        <v>2.5</v>
      </c>
      <c r="J70" s="240"/>
      <c r="K70" s="475"/>
      <c r="L70" s="476"/>
      <c r="M70" s="477"/>
      <c r="N70" s="142"/>
      <c r="T70" s="283">
        <f t="shared" si="3"/>
        <v>2.740000000000003</v>
      </c>
    </row>
    <row r="71" spans="2:20" s="111" customFormat="1" ht="18" customHeight="1">
      <c r="B71" s="370"/>
      <c r="C71" s="216"/>
      <c r="D71" s="216"/>
      <c r="E71" s="371"/>
      <c r="F71" s="364"/>
      <c r="G71" s="241"/>
      <c r="H71" s="219">
        <f>(D71*F71)+(E71*G71)</f>
        <v>0</v>
      </c>
      <c r="I71" s="447"/>
      <c r="J71" s="242"/>
      <c r="K71" s="475"/>
      <c r="L71" s="476"/>
      <c r="M71" s="477"/>
      <c r="N71" s="188"/>
      <c r="T71" s="283">
        <f t="shared" si="3"/>
        <v>2.730000000000003</v>
      </c>
    </row>
    <row r="72" spans="2:20" s="111" customFormat="1" ht="15.75" customHeight="1">
      <c r="B72" s="90"/>
      <c r="C72" s="90"/>
      <c r="D72" s="90"/>
      <c r="E72" s="90"/>
      <c r="F72" s="90"/>
      <c r="G72" s="119" t="s">
        <v>15</v>
      </c>
      <c r="H72" s="243">
        <f>SUM(H70:H71)</f>
        <v>22000</v>
      </c>
      <c r="I72" s="231">
        <f>+I70*H72</f>
        <v>55000</v>
      </c>
      <c r="J72" s="244"/>
      <c r="K72" s="475"/>
      <c r="L72" s="476"/>
      <c r="M72" s="477"/>
      <c r="N72" s="188"/>
      <c r="T72" s="283">
        <f t="shared" si="3"/>
        <v>2.7200000000000033</v>
      </c>
    </row>
    <row r="73" spans="2:20" s="111" customFormat="1" ht="15.75" customHeight="1" thickBot="1">
      <c r="B73" s="90"/>
      <c r="C73" s="90"/>
      <c r="D73" s="90"/>
      <c r="E73" s="90"/>
      <c r="F73" s="90"/>
      <c r="G73" s="119" t="s">
        <v>16</v>
      </c>
      <c r="H73" s="243">
        <f>H72/1440</f>
        <v>15.277777777777779</v>
      </c>
      <c r="I73" s="243">
        <f>I72/1440</f>
        <v>38.19444444444444</v>
      </c>
      <c r="J73" s="244"/>
      <c r="K73" s="478"/>
      <c r="L73" s="479"/>
      <c r="M73" s="480"/>
      <c r="N73" s="245"/>
      <c r="T73" s="283">
        <f t="shared" si="3"/>
        <v>2.7100000000000035</v>
      </c>
    </row>
    <row r="74" spans="1:20" ht="15.75" customHeight="1" thickTop="1">
      <c r="A74" s="4"/>
      <c r="K74" s="144"/>
      <c r="L74" s="144"/>
      <c r="M74" s="144"/>
      <c r="T74" s="283">
        <f t="shared" si="3"/>
        <v>2.7000000000000037</v>
      </c>
    </row>
    <row r="75" spans="1:20" ht="19.5" customHeight="1">
      <c r="A75" s="327" t="s">
        <v>315</v>
      </c>
      <c r="K75" s="16"/>
      <c r="L75" s="16"/>
      <c r="M75" s="16"/>
      <c r="T75" s="283">
        <f t="shared" si="3"/>
        <v>2.690000000000004</v>
      </c>
    </row>
    <row r="76" spans="3:20" s="111" customFormat="1" ht="18" customHeight="1">
      <c r="C76" s="112" t="s">
        <v>230</v>
      </c>
      <c r="D76" s="247"/>
      <c r="E76" s="247"/>
      <c r="T76" s="283">
        <f t="shared" si="3"/>
        <v>2.680000000000004</v>
      </c>
    </row>
    <row r="77" spans="3:20" s="111" customFormat="1" ht="18" customHeight="1">
      <c r="C77" s="112" t="s">
        <v>226</v>
      </c>
      <c r="D77" s="247"/>
      <c r="E77" s="247"/>
      <c r="F77" s="247"/>
      <c r="L77" s="246"/>
      <c r="M77" s="246"/>
      <c r="T77" s="283">
        <f t="shared" si="3"/>
        <v>2.6700000000000044</v>
      </c>
    </row>
    <row r="78" spans="3:20" s="111" customFormat="1" ht="18" customHeight="1">
      <c r="C78" s="112" t="s">
        <v>231</v>
      </c>
      <c r="D78" s="247"/>
      <c r="E78" s="247"/>
      <c r="F78" s="247"/>
      <c r="G78" s="167" t="s">
        <v>124</v>
      </c>
      <c r="H78" s="250"/>
      <c r="I78" s="251"/>
      <c r="N78" s="246"/>
      <c r="P78" s="249"/>
      <c r="T78" s="283">
        <f t="shared" si="3"/>
        <v>2.6600000000000046</v>
      </c>
    </row>
    <row r="79" spans="3:20" s="111" customFormat="1" ht="18" customHeight="1">
      <c r="C79" s="100"/>
      <c r="D79" s="100"/>
      <c r="E79" s="100"/>
      <c r="F79" s="101" t="s">
        <v>94</v>
      </c>
      <c r="G79" s="102" t="s">
        <v>95</v>
      </c>
      <c r="H79" s="103"/>
      <c r="I79" s="103"/>
      <c r="J79" s="103"/>
      <c r="K79" s="103"/>
      <c r="L79"/>
      <c r="P79" s="127"/>
      <c r="T79" s="283">
        <f t="shared" si="3"/>
        <v>2.650000000000005</v>
      </c>
    </row>
    <row r="80" spans="3:20" s="111" customFormat="1" ht="18" customHeight="1">
      <c r="C80" s="293"/>
      <c r="D80" s="293"/>
      <c r="E80" s="293"/>
      <c r="F80" s="98"/>
      <c r="G80" s="294"/>
      <c r="H80" s="295"/>
      <c r="I80" s="295"/>
      <c r="J80" s="295"/>
      <c r="K80" s="295"/>
      <c r="L80"/>
      <c r="M80" s="384" t="s">
        <v>273</v>
      </c>
      <c r="N80" s="385"/>
      <c r="P80" s="127"/>
      <c r="T80" s="283">
        <f t="shared" si="3"/>
        <v>2.640000000000005</v>
      </c>
    </row>
    <row r="81" spans="3:20" s="111" customFormat="1" ht="15.75" customHeight="1">
      <c r="C81" s="293"/>
      <c r="D81" s="293"/>
      <c r="E81" s="293"/>
      <c r="F81" s="98"/>
      <c r="G81" s="294"/>
      <c r="H81" s="295"/>
      <c r="I81" s="295"/>
      <c r="J81" s="295"/>
      <c r="K81" s="295"/>
      <c r="L81"/>
      <c r="M81" s="386" t="s">
        <v>328</v>
      </c>
      <c r="N81" s="387"/>
      <c r="P81" s="127"/>
      <c r="T81" s="283">
        <f t="shared" si="3"/>
        <v>2.6300000000000052</v>
      </c>
    </row>
    <row r="82" spans="1:20" s="111" customFormat="1" ht="18" customHeight="1" thickBot="1">
      <c r="A82" s="327" t="s">
        <v>314</v>
      </c>
      <c r="B82" s="110"/>
      <c r="D82" s="252"/>
      <c r="T82" s="283">
        <f t="shared" si="3"/>
        <v>2.6200000000000054</v>
      </c>
    </row>
    <row r="83" spans="2:20" s="111" customFormat="1" ht="24.75" customHeight="1">
      <c r="B83" s="119" t="s">
        <v>41</v>
      </c>
      <c r="C83" s="253"/>
      <c r="D83" s="111" t="s">
        <v>42</v>
      </c>
      <c r="E83" s="467" t="s">
        <v>107</v>
      </c>
      <c r="F83" s="468"/>
      <c r="G83" s="468"/>
      <c r="H83" s="469"/>
      <c r="I83" s="275"/>
      <c r="J83" s="181"/>
      <c r="K83" s="250"/>
      <c r="L83" s="251"/>
      <c r="N83" s="248"/>
      <c r="T83" s="283">
        <f t="shared" si="3"/>
        <v>2.6100000000000056</v>
      </c>
    </row>
    <row r="84" spans="2:20" ht="42" customHeight="1">
      <c r="B84" s="119" t="s">
        <v>43</v>
      </c>
      <c r="C84" s="421" t="s">
        <v>313</v>
      </c>
      <c r="D84" s="422"/>
      <c r="E84" s="422"/>
      <c r="F84" s="422"/>
      <c r="G84" s="422"/>
      <c r="H84" s="422"/>
      <c r="I84" s="422"/>
      <c r="J84" s="422"/>
      <c r="K84" s="422"/>
      <c r="L84" s="422"/>
      <c r="M84" s="423"/>
      <c r="N84" s="31"/>
      <c r="T84" s="283">
        <f t="shared" si="3"/>
        <v>2.600000000000006</v>
      </c>
    </row>
    <row r="85" spans="1:20" ht="12.75">
      <c r="A85" s="4"/>
      <c r="C85" s="5"/>
      <c r="D85" s="5"/>
      <c r="E85" s="5"/>
      <c r="F85" s="5"/>
      <c r="G85" s="5"/>
      <c r="H85" s="5"/>
      <c r="I85" s="5"/>
      <c r="J85" s="5"/>
      <c r="K85" s="5"/>
      <c r="L85" s="5"/>
      <c r="M85" s="5"/>
      <c r="N85" s="22"/>
      <c r="T85" s="283">
        <f t="shared" si="3"/>
        <v>2.590000000000006</v>
      </c>
    </row>
    <row r="86" spans="1:20" ht="12.75">
      <c r="A86" s="4"/>
      <c r="C86" s="5"/>
      <c r="D86" s="5"/>
      <c r="E86" s="5"/>
      <c r="F86" s="5"/>
      <c r="G86" s="5"/>
      <c r="H86" s="5"/>
      <c r="I86" s="5"/>
      <c r="J86" s="5"/>
      <c r="K86" s="5"/>
      <c r="L86" s="5"/>
      <c r="M86" s="5"/>
      <c r="N86" s="22"/>
      <c r="T86" s="283">
        <f t="shared" si="3"/>
        <v>2.5800000000000063</v>
      </c>
    </row>
    <row r="87" spans="1:20" ht="18" customHeight="1">
      <c r="A87" s="348" t="s">
        <v>312</v>
      </c>
      <c r="B87" s="111"/>
      <c r="C87" s="111"/>
      <c r="D87" s="273"/>
      <c r="E87" s="111"/>
      <c r="F87" s="111"/>
      <c r="G87" s="274"/>
      <c r="H87" s="111"/>
      <c r="I87" s="111"/>
      <c r="J87" s="111"/>
      <c r="K87" s="111"/>
      <c r="L87" s="111"/>
      <c r="M87" s="111"/>
      <c r="N87" s="111"/>
      <c r="T87" s="283">
        <f t="shared" si="3"/>
        <v>2.5700000000000065</v>
      </c>
    </row>
    <row r="88" spans="1:20" ht="24.75" customHeight="1">
      <c r="A88" s="111"/>
      <c r="B88" s="174"/>
      <c r="C88" s="111"/>
      <c r="D88" s="111"/>
      <c r="E88" s="111"/>
      <c r="F88" s="319" t="s">
        <v>228</v>
      </c>
      <c r="G88" s="275"/>
      <c r="H88" s="181"/>
      <c r="I88" s="181"/>
      <c r="J88" s="181"/>
      <c r="K88" s="251"/>
      <c r="L88" s="111"/>
      <c r="M88" s="111"/>
      <c r="N88" s="111"/>
      <c r="T88" s="283">
        <f t="shared" si="3"/>
        <v>2.5600000000000067</v>
      </c>
    </row>
    <row r="89" spans="1:20" ht="15.75" customHeight="1">
      <c r="A89" s="111"/>
      <c r="B89" s="110"/>
      <c r="C89" s="111"/>
      <c r="D89" s="111"/>
      <c r="E89" s="111"/>
      <c r="F89" s="119" t="s">
        <v>65</v>
      </c>
      <c r="G89" s="307"/>
      <c r="H89" s="308"/>
      <c r="I89" s="111"/>
      <c r="J89" s="111"/>
      <c r="K89" s="111"/>
      <c r="L89" s="111"/>
      <c r="M89" s="111"/>
      <c r="N89" s="111"/>
      <c r="T89" s="283">
        <f t="shared" si="3"/>
        <v>2.550000000000007</v>
      </c>
    </row>
    <row r="90" spans="1:20" ht="15.75" customHeight="1">
      <c r="A90" s="111"/>
      <c r="B90" s="174"/>
      <c r="C90" s="111"/>
      <c r="D90" s="277"/>
      <c r="E90" s="111"/>
      <c r="F90" s="319" t="s">
        <v>72</v>
      </c>
      <c r="G90" s="260"/>
      <c r="H90" s="110" t="s">
        <v>67</v>
      </c>
      <c r="I90" s="111"/>
      <c r="J90" s="111"/>
      <c r="K90" s="111"/>
      <c r="L90" s="111"/>
      <c r="M90" s="111"/>
      <c r="N90" s="111"/>
      <c r="T90" s="283">
        <f aca="true" t="shared" si="4" ref="T90:T124">+T89-0.01</f>
        <v>2.540000000000007</v>
      </c>
    </row>
    <row r="91" spans="1:20" ht="15.75" customHeight="1">
      <c r="A91" s="111"/>
      <c r="B91" s="174"/>
      <c r="C91" s="111"/>
      <c r="D91" s="277"/>
      <c r="E91" s="111"/>
      <c r="F91" s="319" t="s">
        <v>66</v>
      </c>
      <c r="G91" s="278"/>
      <c r="H91" s="110" t="s">
        <v>68</v>
      </c>
      <c r="I91" s="111"/>
      <c r="J91" s="111"/>
      <c r="K91" s="111"/>
      <c r="L91" s="111"/>
      <c r="M91" s="111"/>
      <c r="N91" s="111"/>
      <c r="T91" s="283">
        <f t="shared" si="4"/>
        <v>2.5300000000000074</v>
      </c>
    </row>
    <row r="92" spans="1:20" ht="15.75" customHeight="1">
      <c r="A92" s="111"/>
      <c r="B92" s="279"/>
      <c r="C92" s="111"/>
      <c r="D92" s="111"/>
      <c r="E92" s="111"/>
      <c r="F92" s="119" t="s">
        <v>227</v>
      </c>
      <c r="G92" s="275"/>
      <c r="H92" s="276"/>
      <c r="I92" s="306" t="s">
        <v>81</v>
      </c>
      <c r="J92" s="424"/>
      <c r="K92" s="424"/>
      <c r="L92" s="424"/>
      <c r="M92" s="424"/>
      <c r="N92" s="111"/>
      <c r="T92" s="283">
        <f t="shared" si="4"/>
        <v>2.5200000000000076</v>
      </c>
    </row>
    <row r="93" spans="1:20" ht="15.75" customHeight="1">
      <c r="A93" s="111"/>
      <c r="B93" s="280" t="s">
        <v>69</v>
      </c>
      <c r="C93" s="111"/>
      <c r="D93" s="111"/>
      <c r="E93" s="111"/>
      <c r="F93" s="111"/>
      <c r="G93" s="111"/>
      <c r="H93" s="111"/>
      <c r="I93" s="111"/>
      <c r="J93" s="111"/>
      <c r="K93" s="111"/>
      <c r="L93" s="111"/>
      <c r="M93" s="111"/>
      <c r="N93" s="111"/>
      <c r="T93" s="283">
        <f t="shared" si="4"/>
        <v>2.510000000000008</v>
      </c>
    </row>
    <row r="94" ht="12.75">
      <c r="T94" s="283">
        <f t="shared" si="4"/>
        <v>2.500000000000008</v>
      </c>
    </row>
    <row r="95" ht="12.75">
      <c r="T95" s="283">
        <f t="shared" si="4"/>
        <v>2.490000000000008</v>
      </c>
    </row>
    <row r="96" spans="1:20" ht="18" customHeight="1">
      <c r="A96" s="327" t="s">
        <v>311</v>
      </c>
      <c r="N96" s="31"/>
      <c r="T96" s="283">
        <f t="shared" si="4"/>
        <v>2.4800000000000084</v>
      </c>
    </row>
    <row r="97" spans="3:20" ht="12.75">
      <c r="C97" s="3" t="s">
        <v>19</v>
      </c>
      <c r="D97" s="400" t="s">
        <v>74</v>
      </c>
      <c r="E97" s="401"/>
      <c r="F97" s="401"/>
      <c r="G97" s="401"/>
      <c r="H97" s="401"/>
      <c r="I97" s="401"/>
      <c r="J97" s="401"/>
      <c r="K97" s="401"/>
      <c r="L97" s="401"/>
      <c r="M97" s="402"/>
      <c r="N97" s="31"/>
      <c r="T97" s="283">
        <f t="shared" si="4"/>
        <v>2.4700000000000086</v>
      </c>
    </row>
    <row r="98" spans="3:20" ht="12.75">
      <c r="C98" s="4"/>
      <c r="D98" s="403"/>
      <c r="E98" s="404"/>
      <c r="F98" s="404"/>
      <c r="G98" s="404"/>
      <c r="H98" s="404"/>
      <c r="I98" s="404"/>
      <c r="J98" s="404"/>
      <c r="K98" s="404"/>
      <c r="L98" s="404"/>
      <c r="M98" s="405"/>
      <c r="N98" s="81"/>
      <c r="T98" s="283">
        <f t="shared" si="4"/>
        <v>2.460000000000009</v>
      </c>
    </row>
    <row r="99" spans="3:20" ht="15" customHeight="1">
      <c r="C99" s="4"/>
      <c r="D99" s="284"/>
      <c r="E99" s="412" t="s">
        <v>125</v>
      </c>
      <c r="F99" s="413"/>
      <c r="G99" s="414"/>
      <c r="H99" s="134"/>
      <c r="I99" s="16"/>
      <c r="J99" s="16"/>
      <c r="K99" s="16"/>
      <c r="L99" s="16"/>
      <c r="M99" s="109"/>
      <c r="T99" s="283">
        <f t="shared" si="4"/>
        <v>2.450000000000009</v>
      </c>
    </row>
    <row r="100" spans="3:20" ht="15" customHeight="1">
      <c r="C100" s="140" t="s">
        <v>242</v>
      </c>
      <c r="D100" s="321"/>
      <c r="E100" s="321"/>
      <c r="F100" s="326" t="s">
        <v>243</v>
      </c>
      <c r="G100" s="322"/>
      <c r="H100" s="323"/>
      <c r="I100" s="324"/>
      <c r="J100" s="16"/>
      <c r="K100" s="16"/>
      <c r="L100" s="16"/>
      <c r="M100" s="109"/>
      <c r="T100" s="283">
        <f t="shared" si="4"/>
        <v>2.4400000000000093</v>
      </c>
    </row>
    <row r="101" spans="3:20" ht="15" customHeight="1">
      <c r="C101" s="100"/>
      <c r="D101" s="100"/>
      <c r="E101" s="100"/>
      <c r="F101" s="101" t="s">
        <v>94</v>
      </c>
      <c r="G101" s="102" t="s">
        <v>95</v>
      </c>
      <c r="H101" s="103"/>
      <c r="I101" s="103"/>
      <c r="J101" s="103"/>
      <c r="K101" s="103"/>
      <c r="L101" s="16"/>
      <c r="M101" s="109"/>
      <c r="T101" s="283">
        <f>+T100-0.01</f>
        <v>2.4300000000000095</v>
      </c>
    </row>
    <row r="102" spans="3:20" ht="15" customHeight="1">
      <c r="C102" s="4"/>
      <c r="D102" s="22"/>
      <c r="E102" s="297"/>
      <c r="F102" s="298"/>
      <c r="G102" s="298"/>
      <c r="H102" s="296"/>
      <c r="I102" s="16"/>
      <c r="J102" s="16"/>
      <c r="K102" s="16"/>
      <c r="L102" s="16"/>
      <c r="M102" s="109"/>
      <c r="T102" s="283"/>
    </row>
    <row r="103" spans="3:20" ht="15" customHeight="1">
      <c r="C103" s="4"/>
      <c r="D103" s="22"/>
      <c r="E103" s="297"/>
      <c r="F103" s="298"/>
      <c r="G103" s="298"/>
      <c r="H103" s="296"/>
      <c r="I103" s="16"/>
      <c r="J103" s="16"/>
      <c r="K103" s="16"/>
      <c r="L103" s="16"/>
      <c r="M103" s="384" t="s">
        <v>273</v>
      </c>
      <c r="N103" s="385"/>
      <c r="T103" s="283"/>
    </row>
    <row r="104" spans="3:20" ht="15" customHeight="1" thickBot="1">
      <c r="C104" s="4"/>
      <c r="D104" s="22"/>
      <c r="E104" s="297"/>
      <c r="F104" s="298"/>
      <c r="G104" s="298"/>
      <c r="H104" s="296"/>
      <c r="I104" s="16"/>
      <c r="J104" s="16"/>
      <c r="K104" s="16"/>
      <c r="L104" s="16"/>
      <c r="M104" s="386" t="s">
        <v>328</v>
      </c>
      <c r="N104" s="387"/>
      <c r="T104" s="283"/>
    </row>
    <row r="105" spans="1:20" ht="18" customHeight="1" thickBot="1">
      <c r="A105" s="327" t="s">
        <v>310</v>
      </c>
      <c r="M105" s="13" t="s">
        <v>27</v>
      </c>
      <c r="N105" s="31"/>
      <c r="T105" s="283">
        <f>+T101-0.01</f>
        <v>2.4200000000000097</v>
      </c>
    </row>
    <row r="106" spans="2:20" ht="14.25">
      <c r="B106" s="6"/>
      <c r="C106" s="7" t="s">
        <v>28</v>
      </c>
      <c r="D106" s="8" t="s">
        <v>29</v>
      </c>
      <c r="E106" s="8" t="s">
        <v>44</v>
      </c>
      <c r="F106" s="9" t="s">
        <v>25</v>
      </c>
      <c r="G106" s="10"/>
      <c r="H106" s="9" t="s">
        <v>26</v>
      </c>
      <c r="I106" s="11"/>
      <c r="J106" s="11"/>
      <c r="K106" s="11"/>
      <c r="L106" s="12"/>
      <c r="M106" s="14" t="s">
        <v>111</v>
      </c>
      <c r="N106" s="40"/>
      <c r="T106" s="283">
        <f t="shared" si="4"/>
        <v>2.41000000000001</v>
      </c>
    </row>
    <row r="107" spans="2:20" ht="15.75" customHeight="1">
      <c r="B107" s="3" t="s">
        <v>20</v>
      </c>
      <c r="C107" s="43"/>
      <c r="D107" s="42"/>
      <c r="E107" s="44"/>
      <c r="F107" s="45"/>
      <c r="G107" s="46"/>
      <c r="H107" s="45"/>
      <c r="I107" s="47"/>
      <c r="J107" s="47"/>
      <c r="K107" s="47"/>
      <c r="L107" s="48"/>
      <c r="M107" s="49"/>
      <c r="N107" s="40"/>
      <c r="T107" s="283">
        <f t="shared" si="4"/>
        <v>2.40000000000001</v>
      </c>
    </row>
    <row r="108" spans="2:20" ht="15.75" customHeight="1">
      <c r="B108" s="3" t="s">
        <v>20</v>
      </c>
      <c r="C108" s="43"/>
      <c r="D108" s="42"/>
      <c r="E108" s="44"/>
      <c r="F108" s="45"/>
      <c r="G108" s="46"/>
      <c r="H108" s="45"/>
      <c r="I108" s="47"/>
      <c r="J108" s="47"/>
      <c r="K108" s="47"/>
      <c r="L108" s="48"/>
      <c r="M108" s="49"/>
      <c r="N108" s="28"/>
      <c r="T108" s="283">
        <f t="shared" si="4"/>
        <v>2.3900000000000103</v>
      </c>
    </row>
    <row r="109" spans="2:20" ht="15.75" customHeight="1" thickBot="1">
      <c r="B109" s="3" t="s">
        <v>20</v>
      </c>
      <c r="C109" s="50"/>
      <c r="D109" s="51"/>
      <c r="E109" s="52"/>
      <c r="F109" s="53"/>
      <c r="G109" s="54"/>
      <c r="H109" s="53"/>
      <c r="I109" s="55"/>
      <c r="J109" s="55"/>
      <c r="K109" s="55"/>
      <c r="L109" s="56"/>
      <c r="M109" s="49"/>
      <c r="N109" s="28"/>
      <c r="T109" s="283">
        <f t="shared" si="4"/>
        <v>2.3800000000000106</v>
      </c>
    </row>
    <row r="110" spans="2:20" ht="15.75" customHeight="1">
      <c r="B110" s="6"/>
      <c r="C110" s="29" t="s">
        <v>28</v>
      </c>
      <c r="D110" s="1" t="s">
        <v>23</v>
      </c>
      <c r="E110" s="1" t="s">
        <v>24</v>
      </c>
      <c r="F110" s="271" t="s">
        <v>192</v>
      </c>
      <c r="G110" s="271" t="s">
        <v>193</v>
      </c>
      <c r="H110" s="425" t="s">
        <v>269</v>
      </c>
      <c r="I110" s="426"/>
      <c r="J110" s="465" t="s">
        <v>25</v>
      </c>
      <c r="K110" s="465"/>
      <c r="L110" s="466"/>
      <c r="M110" s="25"/>
      <c r="N110" s="28"/>
      <c r="T110" s="283">
        <f t="shared" si="4"/>
        <v>2.3700000000000108</v>
      </c>
    </row>
    <row r="111" spans="2:20" ht="24.75" customHeight="1" thickBot="1">
      <c r="B111" s="3" t="s">
        <v>21</v>
      </c>
      <c r="C111" s="57"/>
      <c r="D111" s="42"/>
      <c r="E111" s="44"/>
      <c r="F111" s="289"/>
      <c r="G111" s="289"/>
      <c r="H111" s="470"/>
      <c r="I111" s="471"/>
      <c r="J111" s="431"/>
      <c r="K111" s="431"/>
      <c r="L111" s="432"/>
      <c r="M111" s="49"/>
      <c r="N111" s="28"/>
      <c r="T111" s="283">
        <f t="shared" si="4"/>
        <v>2.360000000000011</v>
      </c>
    </row>
    <row r="112" spans="2:20" ht="36.75" customHeight="1">
      <c r="B112" s="119" t="s">
        <v>22</v>
      </c>
      <c r="C112" s="43"/>
      <c r="D112" s="106"/>
      <c r="E112" s="44"/>
      <c r="F112" s="291"/>
      <c r="G112" s="329"/>
      <c r="H112" s="328"/>
      <c r="I112" s="355" t="s">
        <v>268</v>
      </c>
      <c r="J112" s="433" t="s">
        <v>272</v>
      </c>
      <c r="K112" s="433"/>
      <c r="L112" s="434"/>
      <c r="M112" s="342"/>
      <c r="N112" s="28"/>
      <c r="T112" s="283">
        <f t="shared" si="4"/>
        <v>2.350000000000011</v>
      </c>
    </row>
    <row r="113" spans="2:20" ht="15.75" customHeight="1" thickBot="1">
      <c r="B113" s="3" t="s">
        <v>199</v>
      </c>
      <c r="C113" s="50"/>
      <c r="D113" s="285"/>
      <c r="E113" s="51"/>
      <c r="F113" s="272"/>
      <c r="G113" s="272"/>
      <c r="H113" s="483"/>
      <c r="I113" s="484"/>
      <c r="J113" s="451"/>
      <c r="K113" s="451"/>
      <c r="L113" s="452"/>
      <c r="N113" s="28"/>
      <c r="T113" s="283">
        <f t="shared" si="4"/>
        <v>2.3400000000000114</v>
      </c>
    </row>
    <row r="114" spans="2:20" ht="12.75">
      <c r="B114" s="388" t="s">
        <v>57</v>
      </c>
      <c r="C114" s="453"/>
      <c r="D114" s="454"/>
      <c r="E114" s="454"/>
      <c r="F114" s="454"/>
      <c r="G114" s="454"/>
      <c r="H114" s="454"/>
      <c r="I114" s="454"/>
      <c r="J114" s="454"/>
      <c r="K114" s="454"/>
      <c r="L114" s="455"/>
      <c r="N114" s="28"/>
      <c r="T114" s="283">
        <f t="shared" si="4"/>
        <v>2.3300000000000116</v>
      </c>
    </row>
    <row r="115" spans="2:20" ht="13.5" thickBot="1">
      <c r="B115" s="388"/>
      <c r="C115" s="456"/>
      <c r="D115" s="457"/>
      <c r="E115" s="457"/>
      <c r="F115" s="457"/>
      <c r="G115" s="457"/>
      <c r="H115" s="457"/>
      <c r="I115" s="457"/>
      <c r="J115" s="457"/>
      <c r="K115" s="457"/>
      <c r="L115" s="458"/>
      <c r="N115" s="31"/>
      <c r="T115" s="283">
        <f t="shared" si="4"/>
        <v>2.320000000000012</v>
      </c>
    </row>
    <row r="116" spans="2:20" ht="29.25" customHeight="1">
      <c r="B116" s="3" t="s">
        <v>43</v>
      </c>
      <c r="C116" s="459" t="s">
        <v>329</v>
      </c>
      <c r="D116" s="460"/>
      <c r="E116" s="460"/>
      <c r="F116" s="460"/>
      <c r="G116" s="460"/>
      <c r="H116" s="460"/>
      <c r="I116" s="460"/>
      <c r="J116" s="460"/>
      <c r="K116" s="460"/>
      <c r="L116" s="461"/>
      <c r="N116" s="31"/>
      <c r="T116" s="283">
        <f t="shared" si="4"/>
        <v>2.310000000000012</v>
      </c>
    </row>
    <row r="117" spans="2:20" ht="327.75" customHeight="1" thickBot="1">
      <c r="B117" s="6"/>
      <c r="C117" s="462"/>
      <c r="D117" s="463"/>
      <c r="E117" s="463"/>
      <c r="F117" s="463"/>
      <c r="G117" s="463"/>
      <c r="H117" s="463"/>
      <c r="I117" s="463"/>
      <c r="J117" s="463"/>
      <c r="K117" s="463"/>
      <c r="L117" s="464"/>
      <c r="N117" s="31"/>
      <c r="T117" s="283">
        <f t="shared" si="4"/>
        <v>2.3000000000000123</v>
      </c>
    </row>
    <row r="118" spans="2:20" ht="9" customHeight="1">
      <c r="B118" s="6"/>
      <c r="C118" s="257"/>
      <c r="D118" s="22"/>
      <c r="E118" s="22"/>
      <c r="F118" s="22"/>
      <c r="G118" s="22"/>
      <c r="H118" s="22"/>
      <c r="I118" s="22"/>
      <c r="J118" s="22"/>
      <c r="K118" s="22"/>
      <c r="L118" s="22"/>
      <c r="N118" s="31"/>
      <c r="T118" s="283">
        <f t="shared" si="4"/>
        <v>2.2900000000000125</v>
      </c>
    </row>
    <row r="119" spans="1:20" ht="12.75">
      <c r="A119" s="4" t="s">
        <v>31</v>
      </c>
      <c r="B119" t="s">
        <v>52</v>
      </c>
      <c r="N119" s="31"/>
      <c r="T119" s="283">
        <f t="shared" si="4"/>
        <v>2.2800000000000127</v>
      </c>
    </row>
    <row r="120" spans="1:20" ht="12.75">
      <c r="A120" s="4" t="s">
        <v>32</v>
      </c>
      <c r="B120" t="s">
        <v>30</v>
      </c>
      <c r="N120" s="31"/>
      <c r="T120" s="283">
        <f t="shared" si="4"/>
        <v>2.270000000000013</v>
      </c>
    </row>
    <row r="121" spans="1:20" ht="21.75" customHeight="1">
      <c r="A121" s="4"/>
      <c r="C121" s="100"/>
      <c r="D121" s="100"/>
      <c r="E121" s="100"/>
      <c r="F121" s="101" t="s">
        <v>94</v>
      </c>
      <c r="G121" s="102" t="s">
        <v>95</v>
      </c>
      <c r="H121" s="103"/>
      <c r="I121" s="103"/>
      <c r="J121" s="103"/>
      <c r="K121" s="103"/>
      <c r="P121" s="72" t="s">
        <v>61</v>
      </c>
      <c r="T121" s="283">
        <f t="shared" si="4"/>
        <v>2.260000000000013</v>
      </c>
    </row>
    <row r="122" spans="1:20" ht="19.5" customHeight="1">
      <c r="A122" s="327" t="s">
        <v>309</v>
      </c>
      <c r="C122" s="293"/>
      <c r="D122" s="293"/>
      <c r="E122" s="293"/>
      <c r="F122" s="98"/>
      <c r="G122" s="294"/>
      <c r="H122" s="295"/>
      <c r="I122" s="295"/>
      <c r="J122" s="295"/>
      <c r="K122" s="295"/>
      <c r="M122" s="384" t="s">
        <v>273</v>
      </c>
      <c r="N122" s="385"/>
      <c r="P122" s="72"/>
      <c r="T122" s="283">
        <f t="shared" si="4"/>
        <v>2.2500000000000133</v>
      </c>
    </row>
    <row r="123" spans="2:20" ht="15.75" customHeight="1">
      <c r="B123" s="119" t="s">
        <v>18</v>
      </c>
      <c r="C123" s="418"/>
      <c r="D123" s="419"/>
      <c r="E123" s="419"/>
      <c r="F123" s="419"/>
      <c r="G123" s="419"/>
      <c r="H123" s="419"/>
      <c r="I123" s="419"/>
      <c r="J123" s="420"/>
      <c r="K123" s="295"/>
      <c r="M123" s="386" t="s">
        <v>328</v>
      </c>
      <c r="N123" s="387"/>
      <c r="P123" s="72"/>
      <c r="T123" s="283">
        <f t="shared" si="4"/>
        <v>2.2400000000000135</v>
      </c>
    </row>
    <row r="124" spans="16:20" ht="18" customHeight="1">
      <c r="P124" s="72" t="s">
        <v>62</v>
      </c>
      <c r="T124" s="283">
        <f t="shared" si="4"/>
        <v>2.2300000000000137</v>
      </c>
    </row>
    <row r="125" spans="5:20" ht="15">
      <c r="E125" s="140" t="s">
        <v>305</v>
      </c>
      <c r="F125" s="71"/>
      <c r="G125" s="71"/>
      <c r="K125" s="38"/>
      <c r="L125" s="38"/>
      <c r="M125" s="38"/>
      <c r="P125" s="72" t="s">
        <v>63</v>
      </c>
      <c r="T125" s="283">
        <f aca="true" t="shared" si="5" ref="T125:T151">+T124-0.01</f>
        <v>2.220000000000014</v>
      </c>
    </row>
    <row r="126" spans="5:20" ht="18" customHeight="1">
      <c r="E126" s="140" t="s">
        <v>304</v>
      </c>
      <c r="F126" s="71"/>
      <c r="G126" s="71"/>
      <c r="H126" s="302" t="s">
        <v>286</v>
      </c>
      <c r="N126" s="38"/>
      <c r="P126" s="72" t="s">
        <v>64</v>
      </c>
      <c r="T126" s="283">
        <f t="shared" si="5"/>
        <v>2.210000000000014</v>
      </c>
    </row>
    <row r="127" spans="8:20" ht="17.25" customHeight="1">
      <c r="H127" s="345" t="s">
        <v>306</v>
      </c>
      <c r="K127" s="519"/>
      <c r="L127" s="519"/>
      <c r="M127" s="519"/>
      <c r="T127" s="283">
        <f t="shared" si="5"/>
        <v>2.2000000000000144</v>
      </c>
    </row>
    <row r="128" ht="4.5" customHeight="1">
      <c r="T128" s="283">
        <f t="shared" si="5"/>
        <v>2.1900000000000146</v>
      </c>
    </row>
    <row r="129" spans="1:20" ht="18" customHeight="1">
      <c r="A129" s="327" t="s">
        <v>308</v>
      </c>
      <c r="N129" s="31"/>
      <c r="T129" s="283">
        <f t="shared" si="5"/>
        <v>2.180000000000015</v>
      </c>
    </row>
    <row r="130" spans="2:20" ht="12" customHeight="1">
      <c r="B130" s="111"/>
      <c r="C130" s="3" t="s">
        <v>19</v>
      </c>
      <c r="D130" s="400"/>
      <c r="E130" s="401"/>
      <c r="F130" s="401"/>
      <c r="G130" s="401"/>
      <c r="H130" s="401"/>
      <c r="I130" s="401"/>
      <c r="J130" s="401"/>
      <c r="K130" s="401"/>
      <c r="L130" s="401"/>
      <c r="M130" s="402"/>
      <c r="N130" s="31"/>
      <c r="T130" s="283">
        <f t="shared" si="5"/>
        <v>2.170000000000015</v>
      </c>
    </row>
    <row r="131" spans="4:20" ht="12" customHeight="1">
      <c r="D131" s="403"/>
      <c r="E131" s="404"/>
      <c r="F131" s="404"/>
      <c r="G131" s="404"/>
      <c r="H131" s="404"/>
      <c r="I131" s="404"/>
      <c r="J131" s="404"/>
      <c r="K131" s="404"/>
      <c r="L131" s="404"/>
      <c r="M131" s="405"/>
      <c r="N131" s="81"/>
      <c r="T131" s="283">
        <f t="shared" si="5"/>
        <v>2.1600000000000152</v>
      </c>
    </row>
    <row r="132" spans="4:20" ht="19.5" customHeight="1">
      <c r="D132" s="284"/>
      <c r="E132" s="415" t="s">
        <v>126</v>
      </c>
      <c r="F132" s="416"/>
      <c r="G132" s="417"/>
      <c r="N132" s="31"/>
      <c r="T132" s="283">
        <f t="shared" si="5"/>
        <v>2.1500000000000155</v>
      </c>
    </row>
    <row r="133" spans="3:20" ht="19.5" customHeight="1" thickBot="1">
      <c r="C133" s="140" t="s">
        <v>242</v>
      </c>
      <c r="D133" s="321"/>
      <c r="E133" s="321"/>
      <c r="F133" s="326" t="s">
        <v>243</v>
      </c>
      <c r="G133" s="322"/>
      <c r="H133" s="323"/>
      <c r="I133" s="324"/>
      <c r="N133" s="31"/>
      <c r="T133" s="283">
        <f t="shared" si="5"/>
        <v>2.1400000000000157</v>
      </c>
    </row>
    <row r="134" spans="1:20" ht="18" customHeight="1" thickBot="1">
      <c r="A134" s="327" t="s">
        <v>307</v>
      </c>
      <c r="M134" s="13" t="s">
        <v>27</v>
      </c>
      <c r="N134" s="31"/>
      <c r="T134" s="283">
        <f t="shared" si="5"/>
        <v>2.130000000000016</v>
      </c>
    </row>
    <row r="135" spans="2:20" ht="14.25">
      <c r="B135" s="6"/>
      <c r="C135" s="7" t="s">
        <v>28</v>
      </c>
      <c r="D135" s="8" t="s">
        <v>29</v>
      </c>
      <c r="E135" s="8" t="s">
        <v>45</v>
      </c>
      <c r="F135" s="9" t="s">
        <v>25</v>
      </c>
      <c r="G135" s="10"/>
      <c r="H135" s="9" t="s">
        <v>26</v>
      </c>
      <c r="I135" s="11"/>
      <c r="J135" s="11"/>
      <c r="K135" s="11"/>
      <c r="L135" s="12"/>
      <c r="M135" s="354" t="s">
        <v>111</v>
      </c>
      <c r="N135" s="40"/>
      <c r="T135" s="283">
        <f t="shared" si="5"/>
        <v>2.120000000000016</v>
      </c>
    </row>
    <row r="136" spans="2:20" ht="15.75" customHeight="1">
      <c r="B136" s="3" t="s">
        <v>20</v>
      </c>
      <c r="C136" s="43"/>
      <c r="D136" s="42" t="s">
        <v>74</v>
      </c>
      <c r="E136" s="62"/>
      <c r="F136" s="45"/>
      <c r="G136" s="46"/>
      <c r="H136" s="45"/>
      <c r="I136" s="47"/>
      <c r="J136" s="47"/>
      <c r="K136" s="47"/>
      <c r="L136" s="48"/>
      <c r="M136" s="49" t="s">
        <v>74</v>
      </c>
      <c r="N136" s="40"/>
      <c r="T136" s="283">
        <f t="shared" si="5"/>
        <v>2.1100000000000163</v>
      </c>
    </row>
    <row r="137" spans="2:20" ht="15.75" customHeight="1">
      <c r="B137" s="3" t="s">
        <v>20</v>
      </c>
      <c r="C137" s="43"/>
      <c r="D137" s="42" t="s">
        <v>74</v>
      </c>
      <c r="E137" s="63"/>
      <c r="F137" s="45"/>
      <c r="G137" s="46"/>
      <c r="H137" s="45"/>
      <c r="I137" s="47"/>
      <c r="J137" s="47"/>
      <c r="K137" s="47"/>
      <c r="L137" s="48"/>
      <c r="M137" s="49" t="s">
        <v>74</v>
      </c>
      <c r="N137" s="28"/>
      <c r="T137" s="283">
        <f t="shared" si="5"/>
        <v>2.1000000000000165</v>
      </c>
    </row>
    <row r="138" spans="2:20" ht="15.75" customHeight="1">
      <c r="B138" s="3" t="s">
        <v>20</v>
      </c>
      <c r="C138" s="64"/>
      <c r="D138" s="65"/>
      <c r="E138" s="66"/>
      <c r="F138" s="59"/>
      <c r="G138" s="67"/>
      <c r="H138" s="59"/>
      <c r="I138" s="60"/>
      <c r="J138" s="60"/>
      <c r="K138" s="60"/>
      <c r="L138" s="68"/>
      <c r="M138" s="49"/>
      <c r="N138" s="28"/>
      <c r="T138" s="283">
        <f t="shared" si="5"/>
        <v>2.0900000000000167</v>
      </c>
    </row>
    <row r="139" spans="2:20" ht="15.75" customHeight="1" thickBot="1">
      <c r="B139" s="3" t="s">
        <v>20</v>
      </c>
      <c r="C139" s="50"/>
      <c r="D139" s="69"/>
      <c r="E139" s="52"/>
      <c r="F139" s="45"/>
      <c r="G139" s="46"/>
      <c r="H139" s="45"/>
      <c r="I139" s="55"/>
      <c r="J139" s="55"/>
      <c r="K139" s="55"/>
      <c r="L139" s="56"/>
      <c r="M139" s="61"/>
      <c r="N139" s="28"/>
      <c r="T139" s="283">
        <f t="shared" si="5"/>
        <v>2.080000000000017</v>
      </c>
    </row>
    <row r="140" spans="2:20" ht="15.75" customHeight="1">
      <c r="B140" s="6"/>
      <c r="C140" s="7" t="s">
        <v>28</v>
      </c>
      <c r="D140" s="8" t="s">
        <v>47</v>
      </c>
      <c r="E140" s="8" t="s">
        <v>48</v>
      </c>
      <c r="F140" s="271" t="s">
        <v>192</v>
      </c>
      <c r="G140" s="271" t="s">
        <v>193</v>
      </c>
      <c r="H140" s="507" t="s">
        <v>194</v>
      </c>
      <c r="I140" s="507"/>
      <c r="J140" s="465" t="s">
        <v>25</v>
      </c>
      <c r="K140" s="465"/>
      <c r="L140" s="466"/>
      <c r="M140" s="15"/>
      <c r="N140" s="28"/>
      <c r="T140" s="283">
        <f t="shared" si="5"/>
        <v>2.070000000000017</v>
      </c>
    </row>
    <row r="141" spans="2:20" ht="15.75" customHeight="1" thickBot="1">
      <c r="B141" s="3" t="s">
        <v>184</v>
      </c>
      <c r="C141" s="58"/>
      <c r="D141" s="65"/>
      <c r="E141" s="65"/>
      <c r="F141" s="272"/>
      <c r="G141" s="272"/>
      <c r="H141" s="482"/>
      <c r="I141" s="482"/>
      <c r="J141" s="55"/>
      <c r="K141" s="55"/>
      <c r="L141" s="56"/>
      <c r="M141" s="70"/>
      <c r="N141" s="22"/>
      <c r="T141" s="283">
        <f t="shared" si="5"/>
        <v>2.0600000000000174</v>
      </c>
    </row>
    <row r="142" spans="2:20" ht="9.75" customHeight="1">
      <c r="B142" s="388" t="s">
        <v>57</v>
      </c>
      <c r="C142" s="453" t="s">
        <v>74</v>
      </c>
      <c r="D142" s="454"/>
      <c r="E142" s="454"/>
      <c r="F142" s="454"/>
      <c r="G142" s="454"/>
      <c r="H142" s="454"/>
      <c r="I142" s="454"/>
      <c r="J142" s="454"/>
      <c r="K142" s="454"/>
      <c r="L142" s="455"/>
      <c r="N142" s="22"/>
      <c r="T142" s="283">
        <f t="shared" si="5"/>
        <v>2.0500000000000176</v>
      </c>
    </row>
    <row r="143" spans="2:20" ht="9.75" customHeight="1" thickBot="1">
      <c r="B143" s="388"/>
      <c r="C143" s="456"/>
      <c r="D143" s="457"/>
      <c r="E143" s="457"/>
      <c r="F143" s="457"/>
      <c r="G143" s="457"/>
      <c r="H143" s="457"/>
      <c r="I143" s="457"/>
      <c r="J143" s="457"/>
      <c r="K143" s="457"/>
      <c r="L143" s="458"/>
      <c r="N143" s="31"/>
      <c r="T143" s="283">
        <f t="shared" si="5"/>
        <v>2.040000000000018</v>
      </c>
    </row>
    <row r="144" spans="2:20" ht="27" customHeight="1">
      <c r="B144" s="3" t="s">
        <v>43</v>
      </c>
      <c r="C144" s="459" t="s">
        <v>245</v>
      </c>
      <c r="D144" s="460"/>
      <c r="E144" s="460"/>
      <c r="F144" s="460"/>
      <c r="G144" s="460"/>
      <c r="H144" s="460"/>
      <c r="I144" s="460"/>
      <c r="J144" s="460"/>
      <c r="K144" s="460"/>
      <c r="L144" s="461"/>
      <c r="N144" s="31"/>
      <c r="T144" s="283">
        <f t="shared" si="5"/>
        <v>2.030000000000018</v>
      </c>
    </row>
    <row r="145" spans="2:20" ht="27" customHeight="1" thickBot="1">
      <c r="B145" s="6"/>
      <c r="C145" s="462"/>
      <c r="D145" s="463"/>
      <c r="E145" s="463"/>
      <c r="F145" s="463"/>
      <c r="G145" s="463"/>
      <c r="H145" s="463"/>
      <c r="I145" s="463"/>
      <c r="J145" s="463"/>
      <c r="K145" s="463"/>
      <c r="L145" s="464"/>
      <c r="N145" s="31"/>
      <c r="T145" s="283">
        <f t="shared" si="5"/>
        <v>2.0200000000000182</v>
      </c>
    </row>
    <row r="146" spans="14:20" ht="6.75" customHeight="1">
      <c r="N146" s="31"/>
      <c r="T146" s="283">
        <f t="shared" si="5"/>
        <v>2.0100000000000184</v>
      </c>
    </row>
    <row r="147" spans="1:20" ht="12.75">
      <c r="A147" s="4" t="s">
        <v>36</v>
      </c>
      <c r="B147" s="109" t="s">
        <v>108</v>
      </c>
      <c r="T147" s="283">
        <f t="shared" si="5"/>
        <v>2.0000000000000187</v>
      </c>
    </row>
    <row r="148" spans="1:20" ht="12.75">
      <c r="A148" s="4" t="s">
        <v>40</v>
      </c>
      <c r="B148" t="s">
        <v>30</v>
      </c>
      <c r="T148" s="283">
        <f t="shared" si="5"/>
        <v>1.9900000000000186</v>
      </c>
    </row>
    <row r="149" spans="1:20" ht="12.75">
      <c r="A149" s="4" t="s">
        <v>46</v>
      </c>
      <c r="B149" s="109" t="s">
        <v>202</v>
      </c>
      <c r="T149" s="283">
        <f t="shared" si="5"/>
        <v>1.9800000000000186</v>
      </c>
    </row>
    <row r="150" spans="1:20" ht="12.75">
      <c r="A150" s="256" t="s">
        <v>49</v>
      </c>
      <c r="B150" s="257" t="s">
        <v>209</v>
      </c>
      <c r="T150" s="283">
        <f t="shared" si="5"/>
        <v>1.9700000000000186</v>
      </c>
    </row>
    <row r="151" spans="1:20" ht="12.75">
      <c r="A151" s="256"/>
      <c r="B151" s="257" t="s">
        <v>210</v>
      </c>
      <c r="T151" s="283">
        <f t="shared" si="5"/>
        <v>1.9600000000000186</v>
      </c>
    </row>
    <row r="152" spans="1:20" ht="12.75">
      <c r="A152" s="256"/>
      <c r="B152" s="257" t="s">
        <v>211</v>
      </c>
      <c r="T152" s="283">
        <f aca="true" t="shared" si="6" ref="T152:T159">+T151-0.01</f>
        <v>1.9500000000000186</v>
      </c>
    </row>
    <row r="153" spans="1:20" ht="12.75">
      <c r="A153" s="256" t="s">
        <v>51</v>
      </c>
      <c r="B153" s="257" t="s">
        <v>215</v>
      </c>
      <c r="T153" s="283">
        <f t="shared" si="6"/>
        <v>1.9400000000000186</v>
      </c>
    </row>
    <row r="154" spans="1:20" ht="18" customHeight="1">
      <c r="A154" s="4"/>
      <c r="C154" s="100"/>
      <c r="D154" s="100"/>
      <c r="E154" s="100"/>
      <c r="F154" s="101" t="s">
        <v>94</v>
      </c>
      <c r="G154" s="102" t="s">
        <v>95</v>
      </c>
      <c r="H154" s="103"/>
      <c r="I154" s="103"/>
      <c r="J154" s="103"/>
      <c r="K154" s="103"/>
      <c r="T154" s="283">
        <f t="shared" si="6"/>
        <v>1.9300000000000186</v>
      </c>
    </row>
    <row r="155" spans="1:20" ht="18" customHeight="1">
      <c r="A155" s="4"/>
      <c r="C155" s="293"/>
      <c r="D155" s="293"/>
      <c r="E155" s="293"/>
      <c r="F155" s="98"/>
      <c r="G155" s="294"/>
      <c r="H155" s="295"/>
      <c r="I155" s="295"/>
      <c r="J155" s="295"/>
      <c r="K155" s="295"/>
      <c r="M155" s="384" t="s">
        <v>273</v>
      </c>
      <c r="N155" s="385"/>
      <c r="T155" s="283">
        <f t="shared" si="6"/>
        <v>1.9200000000000186</v>
      </c>
    </row>
    <row r="156" spans="1:20" ht="15.75" customHeight="1">
      <c r="A156" s="4"/>
      <c r="C156" s="293"/>
      <c r="D156" s="293"/>
      <c r="E156" s="293"/>
      <c r="F156" s="98"/>
      <c r="G156" s="294"/>
      <c r="H156" s="295"/>
      <c r="I156" s="295"/>
      <c r="J156" s="295"/>
      <c r="K156" s="295"/>
      <c r="M156" s="386" t="s">
        <v>328</v>
      </c>
      <c r="N156" s="387"/>
      <c r="T156" s="283">
        <f t="shared" si="6"/>
        <v>1.9100000000000186</v>
      </c>
    </row>
    <row r="157" spans="1:20" ht="18" customHeight="1">
      <c r="A157" s="327" t="s">
        <v>303</v>
      </c>
      <c r="D157" s="293"/>
      <c r="N157" s="31"/>
      <c r="T157" s="283">
        <f t="shared" si="6"/>
        <v>1.9000000000000186</v>
      </c>
    </row>
    <row r="158" spans="3:20" ht="12.75">
      <c r="C158" s="3" t="s">
        <v>19</v>
      </c>
      <c r="D158" s="400"/>
      <c r="E158" s="401"/>
      <c r="F158" s="401"/>
      <c r="G158" s="401"/>
      <c r="H158" s="401"/>
      <c r="I158" s="401"/>
      <c r="J158" s="401"/>
      <c r="K158" s="401"/>
      <c r="L158" s="401"/>
      <c r="M158" s="402"/>
      <c r="N158" s="31"/>
      <c r="T158" s="283">
        <f t="shared" si="6"/>
        <v>1.8900000000000186</v>
      </c>
    </row>
    <row r="159" spans="4:20" ht="12.75">
      <c r="D159" s="403"/>
      <c r="E159" s="404"/>
      <c r="F159" s="404"/>
      <c r="G159" s="404"/>
      <c r="H159" s="404"/>
      <c r="I159" s="404"/>
      <c r="J159" s="404"/>
      <c r="K159" s="404"/>
      <c r="L159" s="404"/>
      <c r="M159" s="405"/>
      <c r="N159" s="81"/>
      <c r="T159" s="283">
        <f t="shared" si="6"/>
        <v>1.8800000000000185</v>
      </c>
    </row>
    <row r="160" spans="14:20" ht="19.5" customHeight="1" thickBot="1">
      <c r="N160" s="31"/>
      <c r="T160" s="283">
        <f aca="true" t="shared" si="7" ref="T160:T176">+T159-0.01</f>
        <v>1.8700000000000185</v>
      </c>
    </row>
    <row r="161" spans="1:20" ht="18" customHeight="1" thickBot="1">
      <c r="A161" s="327" t="s">
        <v>302</v>
      </c>
      <c r="D161" s="115"/>
      <c r="E161" s="113" t="s">
        <v>109</v>
      </c>
      <c r="G161" s="114"/>
      <c r="M161" s="13" t="s">
        <v>27</v>
      </c>
      <c r="N161" s="31"/>
      <c r="T161" s="283">
        <f t="shared" si="7"/>
        <v>1.8600000000000185</v>
      </c>
    </row>
    <row r="162" spans="2:20" ht="14.25">
      <c r="B162" s="6"/>
      <c r="C162" s="7" t="s">
        <v>28</v>
      </c>
      <c r="D162" s="8" t="s">
        <v>29</v>
      </c>
      <c r="E162" s="8" t="s">
        <v>54</v>
      </c>
      <c r="F162" s="9" t="s">
        <v>25</v>
      </c>
      <c r="G162" s="10"/>
      <c r="H162" s="9" t="s">
        <v>26</v>
      </c>
      <c r="I162" s="11"/>
      <c r="J162" s="11"/>
      <c r="K162" s="11"/>
      <c r="L162" s="12"/>
      <c r="M162" s="354" t="s">
        <v>111</v>
      </c>
      <c r="N162" s="40"/>
      <c r="T162" s="283">
        <f t="shared" si="7"/>
        <v>1.8500000000000185</v>
      </c>
    </row>
    <row r="163" spans="2:20" ht="15.75" customHeight="1">
      <c r="B163" s="3" t="s">
        <v>20</v>
      </c>
      <c r="C163" s="43"/>
      <c r="D163" s="42"/>
      <c r="E163" s="62"/>
      <c r="F163" s="45"/>
      <c r="G163" s="46"/>
      <c r="H163" s="45"/>
      <c r="I163" s="47"/>
      <c r="J163" s="47"/>
      <c r="K163" s="47"/>
      <c r="L163" s="48"/>
      <c r="M163" s="49"/>
      <c r="N163" s="40"/>
      <c r="T163" s="283">
        <f t="shared" si="7"/>
        <v>1.8400000000000185</v>
      </c>
    </row>
    <row r="164" spans="2:20" ht="15.75" customHeight="1">
      <c r="B164" s="3" t="s">
        <v>20</v>
      </c>
      <c r="C164" s="43"/>
      <c r="D164" s="42"/>
      <c r="E164" s="44"/>
      <c r="F164" s="45"/>
      <c r="G164" s="46"/>
      <c r="H164" s="45"/>
      <c r="I164" s="47"/>
      <c r="J164" s="47"/>
      <c r="K164" s="47"/>
      <c r="L164" s="48"/>
      <c r="M164" s="49"/>
      <c r="N164" s="28"/>
      <c r="T164" s="283">
        <f t="shared" si="7"/>
        <v>1.8300000000000185</v>
      </c>
    </row>
    <row r="165" spans="2:20" ht="15.75" customHeight="1" thickBot="1">
      <c r="B165" s="3" t="s">
        <v>20</v>
      </c>
      <c r="C165" s="50"/>
      <c r="D165" s="51"/>
      <c r="E165" s="52"/>
      <c r="F165" s="53"/>
      <c r="G165" s="54"/>
      <c r="H165" s="53"/>
      <c r="I165" s="55"/>
      <c r="J165" s="55"/>
      <c r="K165" s="55"/>
      <c r="L165" s="56"/>
      <c r="M165" s="49"/>
      <c r="N165" s="28"/>
      <c r="T165" s="283">
        <f t="shared" si="7"/>
        <v>1.8200000000000185</v>
      </c>
    </row>
    <row r="166" spans="2:20" ht="15.75" customHeight="1">
      <c r="B166" s="6"/>
      <c r="C166" s="29" t="s">
        <v>28</v>
      </c>
      <c r="D166" s="1" t="s">
        <v>23</v>
      </c>
      <c r="E166" s="1" t="s">
        <v>24</v>
      </c>
      <c r="F166" s="271" t="s">
        <v>192</v>
      </c>
      <c r="G166" s="271" t="s">
        <v>193</v>
      </c>
      <c r="H166" s="481" t="s">
        <v>194</v>
      </c>
      <c r="I166" s="426"/>
      <c r="J166" s="465" t="s">
        <v>25</v>
      </c>
      <c r="K166" s="465"/>
      <c r="L166" s="466"/>
      <c r="M166" s="25"/>
      <c r="N166" s="28"/>
      <c r="T166" s="283">
        <f t="shared" si="7"/>
        <v>1.8100000000000185</v>
      </c>
    </row>
    <row r="167" spans="2:20" ht="15.75" customHeight="1">
      <c r="B167" s="3" t="s">
        <v>207</v>
      </c>
      <c r="C167" s="57"/>
      <c r="D167" s="42"/>
      <c r="E167" s="42"/>
      <c r="F167" s="288"/>
      <c r="G167" s="288"/>
      <c r="H167" s="491"/>
      <c r="I167" s="492"/>
      <c r="J167" s="47"/>
      <c r="K167" s="47"/>
      <c r="L167" s="47"/>
      <c r="M167" s="49"/>
      <c r="N167" s="28"/>
      <c r="T167" s="283">
        <f t="shared" si="7"/>
        <v>1.8000000000000185</v>
      </c>
    </row>
    <row r="168" spans="2:20" ht="15.75" customHeight="1">
      <c r="B168" s="3" t="s">
        <v>21</v>
      </c>
      <c r="C168" s="58"/>
      <c r="D168" s="42"/>
      <c r="E168" s="44"/>
      <c r="F168" s="289"/>
      <c r="G168" s="299"/>
      <c r="H168" s="289"/>
      <c r="I168" s="299"/>
      <c r="J168" s="60"/>
      <c r="K168" s="60"/>
      <c r="L168" s="60"/>
      <c r="M168" s="287"/>
      <c r="N168" s="28"/>
      <c r="T168" s="283">
        <f t="shared" si="7"/>
        <v>1.7900000000000185</v>
      </c>
    </row>
    <row r="169" spans="2:20" ht="15.75" customHeight="1" thickBot="1">
      <c r="B169" s="3" t="s">
        <v>22</v>
      </c>
      <c r="C169" s="58"/>
      <c r="D169" s="285"/>
      <c r="E169" s="52"/>
      <c r="F169" s="290"/>
      <c r="G169" s="300"/>
      <c r="H169" s="290"/>
      <c r="I169" s="300"/>
      <c r="J169" s="60"/>
      <c r="K169" s="60"/>
      <c r="L169" s="60"/>
      <c r="M169" s="61"/>
      <c r="N169" s="28"/>
      <c r="T169" s="283">
        <f t="shared" si="7"/>
        <v>1.7800000000000185</v>
      </c>
    </row>
    <row r="170" spans="2:20" ht="12.75">
      <c r="B170" s="3" t="s">
        <v>57</v>
      </c>
      <c r="C170" s="453"/>
      <c r="D170" s="454"/>
      <c r="E170" s="454"/>
      <c r="F170" s="454"/>
      <c r="G170" s="454"/>
      <c r="H170" s="454"/>
      <c r="I170" s="454"/>
      <c r="J170" s="454"/>
      <c r="K170" s="454"/>
      <c r="L170" s="455"/>
      <c r="N170" s="28"/>
      <c r="T170" s="283">
        <f t="shared" si="7"/>
        <v>1.7700000000000184</v>
      </c>
    </row>
    <row r="171" spans="3:20" ht="13.5" thickBot="1">
      <c r="C171" s="456"/>
      <c r="D171" s="457"/>
      <c r="E171" s="457"/>
      <c r="F171" s="457"/>
      <c r="G171" s="457"/>
      <c r="H171" s="457"/>
      <c r="I171" s="457"/>
      <c r="J171" s="457"/>
      <c r="K171" s="457"/>
      <c r="L171" s="458"/>
      <c r="N171" s="31"/>
      <c r="T171" s="283">
        <f t="shared" si="7"/>
        <v>1.7600000000000184</v>
      </c>
    </row>
    <row r="172" spans="2:20" ht="21.75" customHeight="1">
      <c r="B172" s="3" t="s">
        <v>118</v>
      </c>
      <c r="C172" s="459" t="s">
        <v>301</v>
      </c>
      <c r="D172" s="460"/>
      <c r="E172" s="460"/>
      <c r="F172" s="460"/>
      <c r="G172" s="460"/>
      <c r="H172" s="460"/>
      <c r="I172" s="460"/>
      <c r="J172" s="460"/>
      <c r="K172" s="460"/>
      <c r="L172" s="461"/>
      <c r="N172" s="31"/>
      <c r="T172" s="283">
        <f t="shared" si="7"/>
        <v>1.7500000000000184</v>
      </c>
    </row>
    <row r="173" spans="2:20" ht="83.25" customHeight="1" thickBot="1">
      <c r="B173" s="6"/>
      <c r="C173" s="462"/>
      <c r="D173" s="463"/>
      <c r="E173" s="463"/>
      <c r="F173" s="463"/>
      <c r="G173" s="463"/>
      <c r="H173" s="463"/>
      <c r="I173" s="463"/>
      <c r="J173" s="463"/>
      <c r="K173" s="463"/>
      <c r="L173" s="464"/>
      <c r="N173" s="31"/>
      <c r="T173" s="283">
        <f t="shared" si="7"/>
        <v>1.7400000000000184</v>
      </c>
    </row>
    <row r="174" spans="2:20" ht="9" customHeight="1">
      <c r="B174" s="6"/>
      <c r="C174" s="22"/>
      <c r="D174" s="22"/>
      <c r="E174" s="22"/>
      <c r="F174" s="22"/>
      <c r="G174" s="22"/>
      <c r="H174" s="22"/>
      <c r="I174" s="22"/>
      <c r="J174" s="22"/>
      <c r="K174" s="22"/>
      <c r="L174" s="22"/>
      <c r="T174" s="283">
        <f t="shared" si="7"/>
        <v>1.7300000000000184</v>
      </c>
    </row>
    <row r="175" spans="1:20" ht="12.75">
      <c r="A175" s="4" t="s">
        <v>49</v>
      </c>
      <c r="B175" s="111" t="s">
        <v>52</v>
      </c>
      <c r="T175" s="283">
        <f t="shared" si="7"/>
        <v>1.7200000000000184</v>
      </c>
    </row>
    <row r="176" spans="1:20" ht="12.75">
      <c r="A176" s="4" t="s">
        <v>51</v>
      </c>
      <c r="B176" s="111" t="s">
        <v>30</v>
      </c>
      <c r="T176" s="283">
        <f t="shared" si="7"/>
        <v>1.7100000000000184</v>
      </c>
    </row>
    <row r="177" spans="1:20" ht="19.5" customHeight="1">
      <c r="A177" s="135" t="s">
        <v>116</v>
      </c>
      <c r="B177" s="512" t="s">
        <v>117</v>
      </c>
      <c r="C177" s="513"/>
      <c r="D177" s="120"/>
      <c r="E177" s="121"/>
      <c r="G177" s="320" t="s">
        <v>82</v>
      </c>
      <c r="H177" s="488"/>
      <c r="I177" s="488"/>
      <c r="J177" s="488"/>
      <c r="K177" s="488"/>
      <c r="L177" s="488"/>
      <c r="T177" s="283">
        <f aca="true" t="shared" si="8" ref="T177:T182">+T176-0.01</f>
        <v>1.7000000000000184</v>
      </c>
    </row>
    <row r="178" spans="2:20" ht="19.5" customHeight="1">
      <c r="B178" s="339" t="s">
        <v>90</v>
      </c>
      <c r="C178" s="339"/>
      <c r="D178" s="120"/>
      <c r="E178" s="121"/>
      <c r="P178" s="31"/>
      <c r="T178" s="283">
        <f t="shared" si="8"/>
        <v>1.6900000000000184</v>
      </c>
    </row>
    <row r="179" spans="2:20" ht="31.5" customHeight="1">
      <c r="B179" s="160"/>
      <c r="C179" s="160"/>
      <c r="D179" s="160"/>
      <c r="E179" s="160"/>
      <c r="F179" s="160"/>
      <c r="P179" s="31"/>
      <c r="T179" s="283">
        <f t="shared" si="8"/>
        <v>1.6800000000000184</v>
      </c>
    </row>
    <row r="180" spans="1:20" ht="18" customHeight="1" thickBot="1">
      <c r="A180" s="327" t="s">
        <v>300</v>
      </c>
      <c r="C180" s="352"/>
      <c r="D180" s="353"/>
      <c r="E180" s="353"/>
      <c r="F180" s="31"/>
      <c r="G180" s="31"/>
      <c r="H180" s="31"/>
      <c r="I180" s="31"/>
      <c r="J180" s="31"/>
      <c r="K180" s="31"/>
      <c r="L180" s="31"/>
      <c r="M180" s="31"/>
      <c r="T180" s="283">
        <f t="shared" si="8"/>
        <v>1.6700000000000184</v>
      </c>
    </row>
    <row r="181" spans="2:20" s="90" customFormat="1" ht="30.75" customHeight="1">
      <c r="B181" s="91" t="s">
        <v>206</v>
      </c>
      <c r="C181" s="95" t="s">
        <v>37</v>
      </c>
      <c r="D181" s="92"/>
      <c r="E181" s="92"/>
      <c r="F181" s="92"/>
      <c r="G181" s="495" t="s">
        <v>84</v>
      </c>
      <c r="H181" s="496"/>
      <c r="I181" s="493" t="s">
        <v>91</v>
      </c>
      <c r="J181" s="494"/>
      <c r="K181" s="93" t="s">
        <v>282</v>
      </c>
      <c r="L181" s="93" t="s">
        <v>38</v>
      </c>
      <c r="M181" s="94" t="s">
        <v>39</v>
      </c>
      <c r="T181" s="283">
        <f t="shared" si="8"/>
        <v>1.6600000000000183</v>
      </c>
    </row>
    <row r="182" spans="2:20" ht="19.5" customHeight="1">
      <c r="B182" s="343" t="s">
        <v>276</v>
      </c>
      <c r="C182" s="408"/>
      <c r="D182" s="409"/>
      <c r="E182" s="409"/>
      <c r="F182" s="409"/>
      <c r="G182" s="392"/>
      <c r="H182" s="393"/>
      <c r="I182" s="406"/>
      <c r="J182" s="407"/>
      <c r="K182" s="286"/>
      <c r="L182" s="23"/>
      <c r="M182" s="18">
        <f aca="true" t="shared" si="9" ref="M182:M187">K182*L182</f>
        <v>0</v>
      </c>
      <c r="N182" s="27"/>
      <c r="P182" t="s">
        <v>56</v>
      </c>
      <c r="T182" s="283">
        <f t="shared" si="8"/>
        <v>1.6500000000000183</v>
      </c>
    </row>
    <row r="183" spans="2:20" ht="19.5" customHeight="1">
      <c r="B183" s="343" t="s">
        <v>277</v>
      </c>
      <c r="C183" s="408"/>
      <c r="D183" s="409"/>
      <c r="E183" s="409"/>
      <c r="F183" s="409"/>
      <c r="G183" s="392"/>
      <c r="H183" s="393"/>
      <c r="I183" s="489"/>
      <c r="J183" s="490"/>
      <c r="K183" s="286"/>
      <c r="L183" s="23"/>
      <c r="M183" s="18">
        <f t="shared" si="9"/>
        <v>0</v>
      </c>
      <c r="N183" s="27"/>
      <c r="P183" t="s">
        <v>274</v>
      </c>
      <c r="T183" s="283">
        <f>+T182-0.01</f>
        <v>1.6400000000000183</v>
      </c>
    </row>
    <row r="184" spans="2:20" ht="19.5" customHeight="1">
      <c r="B184" s="343" t="s">
        <v>278</v>
      </c>
      <c r="C184" s="408"/>
      <c r="D184" s="409"/>
      <c r="E184" s="409"/>
      <c r="F184" s="409"/>
      <c r="G184" s="392"/>
      <c r="H184" s="393"/>
      <c r="I184" s="489"/>
      <c r="J184" s="490"/>
      <c r="K184" s="286"/>
      <c r="L184" s="23"/>
      <c r="M184" s="18">
        <f t="shared" si="9"/>
        <v>0</v>
      </c>
      <c r="N184" s="27"/>
      <c r="P184" s="34" t="s">
        <v>83</v>
      </c>
      <c r="T184" s="283">
        <f>+T183-0.01</f>
        <v>1.6300000000000183</v>
      </c>
    </row>
    <row r="185" spans="2:20" ht="19.5" customHeight="1">
      <c r="B185" s="343" t="s">
        <v>279</v>
      </c>
      <c r="C185" s="408"/>
      <c r="D185" s="409"/>
      <c r="E185" s="409"/>
      <c r="F185" s="409"/>
      <c r="G185" s="392"/>
      <c r="H185" s="393"/>
      <c r="I185" s="406"/>
      <c r="J185" s="407"/>
      <c r="K185" s="286"/>
      <c r="L185" s="23"/>
      <c r="M185" s="18">
        <f t="shared" si="9"/>
        <v>0</v>
      </c>
      <c r="N185" s="17"/>
      <c r="P185" t="s">
        <v>60</v>
      </c>
      <c r="T185" s="283">
        <f>+T184-0.01</f>
        <v>1.6200000000000183</v>
      </c>
    </row>
    <row r="186" spans="2:20" ht="19.5" customHeight="1">
      <c r="B186" s="343" t="s">
        <v>280</v>
      </c>
      <c r="C186" s="408"/>
      <c r="D186" s="409"/>
      <c r="E186" s="409"/>
      <c r="F186" s="409"/>
      <c r="G186" s="392"/>
      <c r="H186" s="393"/>
      <c r="I186" s="406"/>
      <c r="J186" s="407"/>
      <c r="K186" s="286"/>
      <c r="L186" s="23"/>
      <c r="M186" s="18">
        <f t="shared" si="9"/>
        <v>0</v>
      </c>
      <c r="N186" s="17"/>
      <c r="P186" t="s">
        <v>275</v>
      </c>
      <c r="T186" s="283">
        <f>+T185-0.01</f>
        <v>1.6100000000000183</v>
      </c>
    </row>
    <row r="187" spans="2:20" ht="19.5" customHeight="1" thickBot="1">
      <c r="B187" s="344" t="s">
        <v>281</v>
      </c>
      <c r="C187" s="503"/>
      <c r="D187" s="504"/>
      <c r="E187" s="504"/>
      <c r="F187" s="504"/>
      <c r="G187" s="390"/>
      <c r="H187" s="391"/>
      <c r="I187" s="505"/>
      <c r="J187" s="506"/>
      <c r="K187" s="335"/>
      <c r="L187" s="24"/>
      <c r="M187" s="19">
        <f t="shared" si="9"/>
        <v>0</v>
      </c>
      <c r="N187" s="17"/>
      <c r="T187" s="283">
        <f>+T186-0.01</f>
        <v>1.6000000000000183</v>
      </c>
    </row>
    <row r="188" spans="2:20" ht="12.75">
      <c r="B188" t="s">
        <v>92</v>
      </c>
      <c r="D188" s="136" t="s">
        <v>120</v>
      </c>
      <c r="F188" s="3"/>
      <c r="I188" s="4"/>
      <c r="N188" s="17"/>
      <c r="T188" s="283"/>
    </row>
    <row r="189" spans="2:20" ht="12.75">
      <c r="B189" t="s">
        <v>93</v>
      </c>
      <c r="D189" s="136" t="s">
        <v>167</v>
      </c>
      <c r="F189" s="3"/>
      <c r="T189" s="283">
        <f>+T187-0.01</f>
        <v>1.5900000000000183</v>
      </c>
    </row>
    <row r="190" spans="2:20" ht="12.75">
      <c r="B190" s="109" t="s">
        <v>287</v>
      </c>
      <c r="D190" s="136"/>
      <c r="F190" s="3"/>
      <c r="T190" s="283"/>
    </row>
    <row r="191" spans="6:20" ht="9" customHeight="1">
      <c r="F191" s="3"/>
      <c r="T191" s="283">
        <f>+T189-0.01</f>
        <v>1.5800000000000183</v>
      </c>
    </row>
    <row r="192" spans="2:20" ht="12.75">
      <c r="B192" t="s">
        <v>50</v>
      </c>
      <c r="F192" s="3"/>
      <c r="T192" s="283">
        <f aca="true" t="shared" si="10" ref="T192:T199">+T191-0.01</f>
        <v>1.5700000000000183</v>
      </c>
    </row>
    <row r="193" spans="1:20" ht="12.75">
      <c r="A193" s="4"/>
      <c r="B193" s="356" t="s">
        <v>318</v>
      </c>
      <c r="D193" s="71"/>
      <c r="E193" s="71"/>
      <c r="T193" s="283">
        <f t="shared" si="10"/>
        <v>1.5600000000000183</v>
      </c>
    </row>
    <row r="194" spans="1:20" ht="12.75">
      <c r="A194" s="4"/>
      <c r="B194" s="89" t="s">
        <v>110</v>
      </c>
      <c r="C194" s="488"/>
      <c r="D194" s="488"/>
      <c r="E194" s="488"/>
      <c r="F194" s="488"/>
      <c r="H194" s="6" t="s">
        <v>76</v>
      </c>
      <c r="I194" s="488"/>
      <c r="J194" s="488"/>
      <c r="K194" s="488"/>
      <c r="L194" s="488"/>
      <c r="T194" s="283">
        <f t="shared" si="10"/>
        <v>1.5500000000000183</v>
      </c>
    </row>
    <row r="195" spans="1:20" ht="12.75">
      <c r="A195" s="4"/>
      <c r="H195" s="6" t="s">
        <v>80</v>
      </c>
      <c r="L195" s="6" t="s">
        <v>59</v>
      </c>
      <c r="T195" s="283">
        <f t="shared" si="10"/>
        <v>1.5400000000000182</v>
      </c>
    </row>
    <row r="196" spans="1:20" ht="15.75" customHeight="1">
      <c r="A196" s="4"/>
      <c r="C196" s="100"/>
      <c r="D196" s="100"/>
      <c r="E196" s="100"/>
      <c r="F196" s="101" t="s">
        <v>94</v>
      </c>
      <c r="G196" s="102" t="s">
        <v>95</v>
      </c>
      <c r="H196" s="103"/>
      <c r="I196" s="103"/>
      <c r="J196" s="103"/>
      <c r="K196" s="103"/>
      <c r="T196" s="283">
        <f t="shared" si="10"/>
        <v>1.5300000000000182</v>
      </c>
    </row>
    <row r="197" spans="1:20" ht="15.75" customHeight="1">
      <c r="A197" s="4"/>
      <c r="C197" s="293"/>
      <c r="D197" s="293"/>
      <c r="E197" s="293"/>
      <c r="F197" s="98"/>
      <c r="G197" s="294"/>
      <c r="H197" s="295"/>
      <c r="I197" s="295"/>
      <c r="J197" s="295"/>
      <c r="K197" s="295"/>
      <c r="M197" s="384" t="s">
        <v>273</v>
      </c>
      <c r="N197" s="385"/>
      <c r="T197" s="283">
        <f t="shared" si="10"/>
        <v>1.5200000000000182</v>
      </c>
    </row>
    <row r="198" spans="1:20" ht="15.75" customHeight="1">
      <c r="A198" s="4"/>
      <c r="C198" s="293"/>
      <c r="D198" s="293"/>
      <c r="E198" s="293"/>
      <c r="F198" s="98"/>
      <c r="G198" s="294"/>
      <c r="H198" s="295"/>
      <c r="I198" s="295"/>
      <c r="J198" s="295"/>
      <c r="K198" s="295"/>
      <c r="M198" s="386" t="s">
        <v>328</v>
      </c>
      <c r="N198" s="387"/>
      <c r="T198" s="283">
        <f t="shared" si="10"/>
        <v>1.5100000000000182</v>
      </c>
    </row>
    <row r="199" spans="1:20" ht="18" customHeight="1">
      <c r="A199" s="327" t="s">
        <v>297</v>
      </c>
      <c r="B199" s="33"/>
      <c r="F199" s="350"/>
      <c r="G199" s="351"/>
      <c r="H199" s="31"/>
      <c r="I199" s="31"/>
      <c r="J199" s="31"/>
      <c r="K199" s="22"/>
      <c r="L199" s="31"/>
      <c r="M199" s="31"/>
      <c r="N199" s="32"/>
      <c r="T199" s="283">
        <f t="shared" si="10"/>
        <v>1.5000000000000182</v>
      </c>
    </row>
    <row r="200" spans="1:14" s="6" customFormat="1" ht="6" customHeight="1">
      <c r="A200"/>
      <c r="C200"/>
      <c r="F200"/>
      <c r="G200"/>
      <c r="H200" s="109"/>
      <c r="I200"/>
      <c r="J200"/>
      <c r="K200"/>
      <c r="L200"/>
      <c r="M200"/>
      <c r="N200"/>
    </row>
    <row r="201" spans="1:14" s="110" customFormat="1" ht="79.5" customHeight="1">
      <c r="A201" s="111"/>
      <c r="B201" s="330"/>
      <c r="C201" s="331" t="s">
        <v>205</v>
      </c>
      <c r="D201" s="275"/>
      <c r="E201" s="276"/>
      <c r="F201" s="508" t="s">
        <v>285</v>
      </c>
      <c r="G201" s="509"/>
      <c r="H201" s="509"/>
      <c r="I201" s="509"/>
      <c r="J201" s="509"/>
      <c r="K201" s="509"/>
      <c r="L201" s="509"/>
      <c r="M201" s="509"/>
      <c r="N201" s="510"/>
    </row>
    <row r="202" spans="1:20" s="110" customFormat="1" ht="219.75" customHeight="1">
      <c r="A202" s="111"/>
      <c r="B202" s="330"/>
      <c r="C202" s="331" t="s">
        <v>290</v>
      </c>
      <c r="D202" s="275"/>
      <c r="E202" s="276"/>
      <c r="F202" s="514" t="s">
        <v>321</v>
      </c>
      <c r="G202" s="515"/>
      <c r="H202" s="515"/>
      <c r="I202" s="515"/>
      <c r="J202" s="515"/>
      <c r="K202" s="515"/>
      <c r="L202" s="515"/>
      <c r="M202" s="515"/>
      <c r="N202" s="516"/>
      <c r="T202" s="133"/>
    </row>
    <row r="203" spans="2:20" ht="24.75" customHeight="1">
      <c r="B203" s="5"/>
      <c r="C203" s="314"/>
      <c r="D203" s="5"/>
      <c r="E203" s="303" t="s">
        <v>136</v>
      </c>
      <c r="F203" s="45"/>
      <c r="G203" s="47"/>
      <c r="H203" s="46"/>
      <c r="I203" s="6"/>
      <c r="T203" s="133"/>
    </row>
    <row r="204" spans="2:20" ht="17.25" customHeight="1">
      <c r="B204" s="313"/>
      <c r="C204" s="268"/>
      <c r="D204" s="107"/>
      <c r="E204" s="315" t="s">
        <v>55</v>
      </c>
      <c r="F204" s="309"/>
      <c r="G204" s="310"/>
      <c r="H204" s="311"/>
      <c r="I204" s="312"/>
      <c r="T204" s="133"/>
    </row>
    <row r="205" ht="17.25" customHeight="1">
      <c r="T205" s="133"/>
    </row>
    <row r="206" ht="17.25" customHeight="1">
      <c r="T206" s="133"/>
    </row>
    <row r="207" ht="18" customHeight="1">
      <c r="A207" s="327" t="s">
        <v>296</v>
      </c>
    </row>
    <row r="208" spans="2:13" ht="19.5" customHeight="1">
      <c r="B208" s="6"/>
      <c r="C208" s="119" t="s">
        <v>322</v>
      </c>
      <c r="D208" s="20"/>
      <c r="E208" s="21"/>
      <c r="F208" s="511" t="s">
        <v>323</v>
      </c>
      <c r="G208" s="511"/>
      <c r="H208" s="511"/>
      <c r="I208" s="511"/>
      <c r="J208" s="511"/>
      <c r="K208" s="511"/>
      <c r="L208" s="511"/>
      <c r="M208" s="511"/>
    </row>
    <row r="209" spans="6:13" ht="16.5" customHeight="1">
      <c r="F209" s="511"/>
      <c r="G209" s="511"/>
      <c r="H209" s="511"/>
      <c r="I209" s="511"/>
      <c r="J209" s="511"/>
      <c r="K209" s="511"/>
      <c r="L209" s="511"/>
      <c r="M209" s="511"/>
    </row>
    <row r="210" spans="6:13" ht="16.5" customHeight="1">
      <c r="F210" s="357"/>
      <c r="G210" s="357"/>
      <c r="H210" s="357"/>
      <c r="I210" s="357"/>
      <c r="J210" s="357"/>
      <c r="K210" s="357"/>
      <c r="L210" s="357"/>
      <c r="M210" s="357"/>
    </row>
    <row r="211" spans="6:13" ht="16.5" customHeight="1">
      <c r="F211" s="357"/>
      <c r="G211" s="357"/>
      <c r="H211" s="357"/>
      <c r="I211" s="357"/>
      <c r="J211" s="357"/>
      <c r="K211" s="357"/>
      <c r="L211" s="357"/>
      <c r="M211" s="357"/>
    </row>
    <row r="212" ht="18" customHeight="1">
      <c r="A212" s="348" t="s">
        <v>295</v>
      </c>
    </row>
    <row r="213" ht="9" customHeight="1" thickBot="1">
      <c r="A213" s="35"/>
    </row>
    <row r="214" spans="2:12" s="111" customFormat="1" ht="18" customHeight="1">
      <c r="B214" s="175" t="s">
        <v>86</v>
      </c>
      <c r="C214" s="176"/>
      <c r="D214" s="176"/>
      <c r="E214" s="176"/>
      <c r="F214" s="176"/>
      <c r="G214" s="176"/>
      <c r="H214" s="176"/>
      <c r="I214" s="176"/>
      <c r="J214" s="176"/>
      <c r="K214" s="176"/>
      <c r="L214" s="177"/>
    </row>
    <row r="215" spans="2:12" s="111" customFormat="1" ht="18" customHeight="1" thickBot="1">
      <c r="B215" s="178" t="s">
        <v>75</v>
      </c>
      <c r="C215" s="179"/>
      <c r="D215" s="179"/>
      <c r="E215" s="179"/>
      <c r="F215" s="179"/>
      <c r="G215" s="179"/>
      <c r="H215" s="179"/>
      <c r="I215" s="179"/>
      <c r="J215" s="179"/>
      <c r="K215" s="179"/>
      <c r="L215" s="180"/>
    </row>
    <row r="216" ht="14.25" customHeight="1"/>
    <row r="217" ht="14.25" customHeight="1"/>
    <row r="218" ht="18" customHeight="1" thickBot="1">
      <c r="A218" s="348" t="s">
        <v>294</v>
      </c>
    </row>
    <row r="219" spans="1:12" ht="42" customHeight="1">
      <c r="A219" s="4"/>
      <c r="B219" s="497" t="s">
        <v>214</v>
      </c>
      <c r="C219" s="498"/>
      <c r="D219" s="498"/>
      <c r="E219" s="498"/>
      <c r="F219" s="498"/>
      <c r="G219" s="498"/>
      <c r="H219" s="498"/>
      <c r="I219" s="498"/>
      <c r="J219" s="498"/>
      <c r="K219" s="498"/>
      <c r="L219" s="499"/>
    </row>
    <row r="220" spans="1:12" ht="42" customHeight="1" thickBot="1">
      <c r="A220" s="4"/>
      <c r="B220" s="500"/>
      <c r="C220" s="501"/>
      <c r="D220" s="501"/>
      <c r="E220" s="501"/>
      <c r="F220" s="501"/>
      <c r="G220" s="501"/>
      <c r="H220" s="501"/>
      <c r="I220" s="501"/>
      <c r="J220" s="501"/>
      <c r="K220" s="501"/>
      <c r="L220" s="502"/>
    </row>
    <row r="221" spans="1:14" ht="15.75" customHeight="1">
      <c r="A221" s="96"/>
      <c r="B221" s="41"/>
      <c r="C221" s="100"/>
      <c r="D221" s="100"/>
      <c r="E221" s="100"/>
      <c r="F221" s="101" t="s">
        <v>94</v>
      </c>
      <c r="G221" s="102" t="s">
        <v>95</v>
      </c>
      <c r="H221" s="103"/>
      <c r="I221" s="103"/>
      <c r="J221" s="103"/>
      <c r="K221" s="103"/>
      <c r="L221" s="41"/>
      <c r="M221" s="384" t="s">
        <v>273</v>
      </c>
      <c r="N221" s="385"/>
    </row>
    <row r="222" spans="1:14" ht="15.75" customHeight="1">
      <c r="A222" s="96"/>
      <c r="B222" s="41"/>
      <c r="C222" s="293"/>
      <c r="D222" s="293"/>
      <c r="E222" s="293"/>
      <c r="F222" s="98"/>
      <c r="G222" s="294"/>
      <c r="H222" s="295"/>
      <c r="I222" s="295"/>
      <c r="J222" s="295"/>
      <c r="K222" s="295"/>
      <c r="L222" s="41"/>
      <c r="M222" s="386" t="s">
        <v>328</v>
      </c>
      <c r="N222" s="387"/>
    </row>
    <row r="223" ht="18" customHeight="1">
      <c r="A223" s="348" t="s">
        <v>293</v>
      </c>
    </row>
    <row r="224" spans="1:14" ht="34.5" customHeight="1">
      <c r="A224" s="304" t="s">
        <v>232</v>
      </c>
      <c r="B224" s="394" t="s">
        <v>241</v>
      </c>
      <c r="C224" s="395"/>
      <c r="D224" s="395"/>
      <c r="E224" s="395"/>
      <c r="F224" s="395"/>
      <c r="G224" s="395"/>
      <c r="H224" s="395"/>
      <c r="I224" s="395"/>
      <c r="J224" s="395"/>
      <c r="K224" s="395"/>
      <c r="L224" s="395"/>
      <c r="M224" s="395"/>
      <c r="N224" s="396"/>
    </row>
    <row r="225" spans="1:14" ht="39.75" customHeight="1">
      <c r="A225" s="304" t="s">
        <v>233</v>
      </c>
      <c r="B225" s="394" t="s">
        <v>137</v>
      </c>
      <c r="C225" s="395"/>
      <c r="D225" s="395"/>
      <c r="E225" s="395"/>
      <c r="F225" s="395"/>
      <c r="G225" s="395"/>
      <c r="H225" s="395"/>
      <c r="I225" s="395"/>
      <c r="J225" s="395"/>
      <c r="K225" s="395"/>
      <c r="L225" s="395"/>
      <c r="M225" s="395"/>
      <c r="N225" s="396"/>
    </row>
    <row r="226" spans="1:14" ht="49.5" customHeight="1">
      <c r="A226" s="117" t="s">
        <v>87</v>
      </c>
      <c r="B226" s="394" t="s">
        <v>247</v>
      </c>
      <c r="C226" s="395"/>
      <c r="D226" s="395"/>
      <c r="E226" s="395"/>
      <c r="F226" s="395"/>
      <c r="G226" s="395"/>
      <c r="H226" s="395"/>
      <c r="I226" s="395"/>
      <c r="J226" s="395"/>
      <c r="K226" s="395"/>
      <c r="L226" s="395"/>
      <c r="M226" s="395"/>
      <c r="N226" s="396"/>
    </row>
    <row r="227" spans="1:14" ht="48" customHeight="1">
      <c r="A227" s="130" t="s">
        <v>88</v>
      </c>
      <c r="B227" s="397" t="s">
        <v>240</v>
      </c>
      <c r="C227" s="398"/>
      <c r="D227" s="398"/>
      <c r="E227" s="398"/>
      <c r="F227" s="398"/>
      <c r="G227" s="398"/>
      <c r="H227" s="398"/>
      <c r="I227" s="398"/>
      <c r="J227" s="398"/>
      <c r="K227" s="398"/>
      <c r="L227" s="398"/>
      <c r="M227" s="398"/>
      <c r="N227" s="399"/>
    </row>
    <row r="228" spans="1:14" ht="21" customHeight="1">
      <c r="A228" s="117" t="s">
        <v>112</v>
      </c>
      <c r="B228" s="394" t="s">
        <v>138</v>
      </c>
      <c r="C228" s="395"/>
      <c r="D228" s="395"/>
      <c r="E228" s="395"/>
      <c r="F228" s="395"/>
      <c r="G228" s="395"/>
      <c r="H228" s="395"/>
      <c r="I228" s="395"/>
      <c r="J228" s="395"/>
      <c r="K228" s="395"/>
      <c r="L228" s="395"/>
      <c r="M228" s="395"/>
      <c r="N228" s="396"/>
    </row>
    <row r="229" spans="1:14" ht="48" customHeight="1">
      <c r="A229" s="130" t="s">
        <v>113</v>
      </c>
      <c r="B229" s="394" t="s">
        <v>203</v>
      </c>
      <c r="C229" s="395"/>
      <c r="D229" s="395"/>
      <c r="E229" s="395"/>
      <c r="F229" s="395"/>
      <c r="G229" s="395"/>
      <c r="H229" s="395"/>
      <c r="I229" s="395"/>
      <c r="J229" s="395"/>
      <c r="K229" s="395"/>
      <c r="L229" s="395"/>
      <c r="M229" s="395"/>
      <c r="N229" s="396"/>
    </row>
    <row r="230" spans="1:14" ht="60" customHeight="1">
      <c r="A230" s="117" t="s">
        <v>114</v>
      </c>
      <c r="B230" s="394" t="s">
        <v>246</v>
      </c>
      <c r="C230" s="395"/>
      <c r="D230" s="395"/>
      <c r="E230" s="395"/>
      <c r="F230" s="395"/>
      <c r="G230" s="395"/>
      <c r="H230" s="395"/>
      <c r="I230" s="395"/>
      <c r="J230" s="395"/>
      <c r="K230" s="395"/>
      <c r="L230" s="395"/>
      <c r="M230" s="395"/>
      <c r="N230" s="396"/>
    </row>
    <row r="231" spans="1:14" ht="31.5" customHeight="1">
      <c r="A231" s="117" t="s">
        <v>115</v>
      </c>
      <c r="B231" s="394" t="s">
        <v>139</v>
      </c>
      <c r="C231" s="395"/>
      <c r="D231" s="395"/>
      <c r="E231" s="395"/>
      <c r="F231" s="395"/>
      <c r="G231" s="395"/>
      <c r="H231" s="395"/>
      <c r="I231" s="395"/>
      <c r="J231" s="395"/>
      <c r="K231" s="395"/>
      <c r="L231" s="395"/>
      <c r="M231" s="395"/>
      <c r="N231" s="396"/>
    </row>
    <row r="232" spans="1:14" ht="31.5" customHeight="1">
      <c r="A232" s="117" t="s">
        <v>127</v>
      </c>
      <c r="B232" s="427" t="s">
        <v>166</v>
      </c>
      <c r="C232" s="428"/>
      <c r="D232" s="428"/>
      <c r="E232" s="428"/>
      <c r="F232" s="428"/>
      <c r="G232" s="428"/>
      <c r="H232" s="428"/>
      <c r="I232" s="428"/>
      <c r="J232" s="428"/>
      <c r="K232" s="428"/>
      <c r="L232" s="428"/>
      <c r="M232" s="428"/>
      <c r="N232" s="429"/>
    </row>
    <row r="233" spans="1:20" ht="31.5" customHeight="1">
      <c r="A233" s="130" t="s">
        <v>128</v>
      </c>
      <c r="B233" s="394" t="s">
        <v>216</v>
      </c>
      <c r="C233" s="395"/>
      <c r="D233" s="395"/>
      <c r="E233" s="395"/>
      <c r="F233" s="395"/>
      <c r="G233" s="395"/>
      <c r="H233" s="395"/>
      <c r="I233" s="395"/>
      <c r="J233" s="395"/>
      <c r="K233" s="395"/>
      <c r="L233" s="395"/>
      <c r="M233" s="395"/>
      <c r="N233" s="396"/>
      <c r="T233" s="133"/>
    </row>
    <row r="234" spans="1:20" ht="31.5" customHeight="1">
      <c r="A234" s="117" t="s">
        <v>129</v>
      </c>
      <c r="B234" s="427" t="s">
        <v>201</v>
      </c>
      <c r="C234" s="428"/>
      <c r="D234" s="428"/>
      <c r="E234" s="428"/>
      <c r="F234" s="428"/>
      <c r="G234" s="428"/>
      <c r="H234" s="428"/>
      <c r="I234" s="428"/>
      <c r="J234" s="428"/>
      <c r="K234" s="428"/>
      <c r="L234" s="428"/>
      <c r="M234" s="428"/>
      <c r="N234" s="429"/>
      <c r="T234" s="133"/>
    </row>
    <row r="235" spans="1:20" ht="31.5" customHeight="1">
      <c r="A235" s="117" t="s">
        <v>135</v>
      </c>
      <c r="B235" s="394" t="s">
        <v>212</v>
      </c>
      <c r="C235" s="395"/>
      <c r="D235" s="395"/>
      <c r="E235" s="395"/>
      <c r="F235" s="395"/>
      <c r="G235" s="395"/>
      <c r="H235" s="395"/>
      <c r="I235" s="395"/>
      <c r="J235" s="395"/>
      <c r="K235" s="395"/>
      <c r="L235" s="395"/>
      <c r="M235" s="395"/>
      <c r="N235" s="396"/>
      <c r="T235" s="133"/>
    </row>
    <row r="236" spans="1:20" ht="31.5" customHeight="1">
      <c r="A236" s="139" t="s">
        <v>200</v>
      </c>
      <c r="B236" s="394" t="s">
        <v>244</v>
      </c>
      <c r="C236" s="395"/>
      <c r="D236" s="395"/>
      <c r="E236" s="395"/>
      <c r="F236" s="395"/>
      <c r="G236" s="395"/>
      <c r="H236" s="395"/>
      <c r="I236" s="395"/>
      <c r="J236" s="395"/>
      <c r="K236" s="395"/>
      <c r="L236" s="395"/>
      <c r="M236" s="395"/>
      <c r="N236" s="396"/>
      <c r="T236" s="133"/>
    </row>
    <row r="237" spans="1:20" ht="31.5" customHeight="1">
      <c r="A237" s="347" t="s">
        <v>270</v>
      </c>
      <c r="B237" s="394" t="s">
        <v>271</v>
      </c>
      <c r="C237" s="395"/>
      <c r="D237" s="395"/>
      <c r="E237" s="395"/>
      <c r="F237" s="395"/>
      <c r="G237" s="395"/>
      <c r="H237" s="395"/>
      <c r="I237" s="395"/>
      <c r="J237" s="395"/>
      <c r="K237" s="395"/>
      <c r="L237" s="395"/>
      <c r="M237" s="395"/>
      <c r="N237" s="396"/>
      <c r="T237" s="133"/>
    </row>
    <row r="238" spans="1:20" ht="31.5" customHeight="1">
      <c r="A238" s="349" t="s">
        <v>298</v>
      </c>
      <c r="B238" s="394" t="s">
        <v>299</v>
      </c>
      <c r="C238" s="395"/>
      <c r="D238" s="395"/>
      <c r="E238" s="395"/>
      <c r="F238" s="395"/>
      <c r="G238" s="395"/>
      <c r="H238" s="395"/>
      <c r="I238" s="395"/>
      <c r="J238" s="395"/>
      <c r="K238" s="395"/>
      <c r="L238" s="395"/>
      <c r="M238" s="395"/>
      <c r="N238" s="396"/>
      <c r="T238" s="133"/>
    </row>
    <row r="239" spans="1:20" ht="18" customHeight="1">
      <c r="A239" s="138"/>
      <c r="C239" s="137"/>
      <c r="D239" s="137"/>
      <c r="E239" s="137"/>
      <c r="F239" s="137"/>
      <c r="T239" s="133"/>
    </row>
    <row r="240" spans="1:20" ht="9" customHeight="1">
      <c r="A240" s="333"/>
      <c r="B240" s="110"/>
      <c r="C240" s="111"/>
      <c r="D240" s="333"/>
      <c r="E240" s="333"/>
      <c r="F240" s="333"/>
      <c r="G240" s="333"/>
      <c r="H240" s="333"/>
      <c r="I240" s="333"/>
      <c r="T240" s="133"/>
    </row>
    <row r="241" spans="1:20" ht="18">
      <c r="A241" s="96"/>
      <c r="B241" s="41"/>
      <c r="C241" s="100"/>
      <c r="D241" s="100"/>
      <c r="E241" s="100"/>
      <c r="F241" s="101" t="s">
        <v>94</v>
      </c>
      <c r="G241" s="102" t="s">
        <v>95</v>
      </c>
      <c r="H241" s="103"/>
      <c r="I241" s="103"/>
      <c r="J241" s="103"/>
      <c r="K241" s="103"/>
      <c r="L241" s="41"/>
      <c r="M241" s="384" t="s">
        <v>273</v>
      </c>
      <c r="N241" s="385"/>
      <c r="T241" s="133"/>
    </row>
    <row r="242" spans="1:20" ht="18">
      <c r="A242" s="96"/>
      <c r="B242" s="41"/>
      <c r="C242" s="293"/>
      <c r="D242" s="293"/>
      <c r="E242" s="293"/>
      <c r="F242" s="98"/>
      <c r="G242" s="294"/>
      <c r="H242" s="295"/>
      <c r="I242" s="295"/>
      <c r="J242" s="295"/>
      <c r="K242" s="295"/>
      <c r="L242" s="41"/>
      <c r="M242" s="386" t="s">
        <v>328</v>
      </c>
      <c r="N242" s="387"/>
      <c r="T242" s="133"/>
    </row>
    <row r="243" spans="10:20" ht="18" customHeight="1">
      <c r="J243" s="5"/>
      <c r="K243" s="5"/>
      <c r="L243" s="5"/>
      <c r="M243" s="5"/>
      <c r="N243" s="5"/>
      <c r="T243" s="133"/>
    </row>
    <row r="244" spans="1:20" ht="19.5" customHeight="1">
      <c r="A244" s="346" t="s">
        <v>292</v>
      </c>
      <c r="C244" s="137"/>
      <c r="D244" s="137"/>
      <c r="E244" s="137"/>
      <c r="F244" s="137"/>
      <c r="T244" s="133"/>
    </row>
    <row r="245" spans="1:20" ht="19.5" customHeight="1">
      <c r="A245" s="389" t="s">
        <v>250</v>
      </c>
      <c r="B245" s="389"/>
      <c r="C245" s="389"/>
      <c r="D245" s="389"/>
      <c r="E245" s="381" t="s">
        <v>251</v>
      </c>
      <c r="F245" s="381"/>
      <c r="G245" s="381"/>
      <c r="H245" s="381"/>
      <c r="I245" s="381"/>
      <c r="J245" s="111"/>
      <c r="K245" s="111"/>
      <c r="L245" s="111"/>
      <c r="M245" s="111"/>
      <c r="N245" s="111"/>
      <c r="T245" s="133"/>
    </row>
    <row r="246" spans="1:20" ht="19.5" customHeight="1">
      <c r="A246" s="389" t="s">
        <v>252</v>
      </c>
      <c r="B246" s="389"/>
      <c r="C246" s="389"/>
      <c r="D246" s="389"/>
      <c r="E246" s="381"/>
      <c r="F246" s="381"/>
      <c r="G246" s="381"/>
      <c r="H246" s="381"/>
      <c r="I246" s="381"/>
      <c r="J246" s="111"/>
      <c r="K246" s="111"/>
      <c r="L246" s="111"/>
      <c r="M246" s="111"/>
      <c r="N246" s="111"/>
      <c r="T246" s="133"/>
    </row>
    <row r="247" spans="1:20" ht="19.5" customHeight="1">
      <c r="A247" s="389" t="s">
        <v>253</v>
      </c>
      <c r="B247" s="389"/>
      <c r="C247" s="389"/>
      <c r="D247" s="389"/>
      <c r="E247" s="381"/>
      <c r="F247" s="381"/>
      <c r="G247" s="381"/>
      <c r="H247" s="381"/>
      <c r="I247" s="381"/>
      <c r="J247" s="111"/>
      <c r="K247" s="111"/>
      <c r="L247" s="111"/>
      <c r="M247" s="111"/>
      <c r="N247" s="111"/>
      <c r="T247" s="133"/>
    </row>
    <row r="248" spans="1:20" ht="19.5" customHeight="1">
      <c r="A248" s="381" t="s">
        <v>254</v>
      </c>
      <c r="B248" s="381"/>
      <c r="C248" s="381"/>
      <c r="D248" s="381"/>
      <c r="E248" s="381"/>
      <c r="F248" s="381"/>
      <c r="G248" s="381"/>
      <c r="H248" s="381"/>
      <c r="I248" s="381"/>
      <c r="J248" s="111"/>
      <c r="K248" s="111"/>
      <c r="L248" s="111"/>
      <c r="M248" s="111"/>
      <c r="N248" s="111"/>
      <c r="T248" s="133"/>
    </row>
    <row r="249" spans="1:20" ht="19.5" customHeight="1">
      <c r="A249" s="381" t="s">
        <v>325</v>
      </c>
      <c r="B249" s="381"/>
      <c r="C249" s="381"/>
      <c r="D249" s="381"/>
      <c r="E249" s="379" t="s">
        <v>255</v>
      </c>
      <c r="F249" s="379"/>
      <c r="G249" s="379"/>
      <c r="H249" s="379"/>
      <c r="I249" s="379"/>
      <c r="J249" s="111"/>
      <c r="K249" s="111"/>
      <c r="L249" s="111"/>
      <c r="M249" s="111"/>
      <c r="N249" s="111"/>
      <c r="T249" s="133"/>
    </row>
    <row r="250" spans="1:20" ht="19.5" customHeight="1">
      <c r="A250" s="381" t="s">
        <v>324</v>
      </c>
      <c r="B250" s="381"/>
      <c r="C250" s="381"/>
      <c r="D250" s="381"/>
      <c r="E250" s="381" t="s">
        <v>256</v>
      </c>
      <c r="F250" s="381"/>
      <c r="G250" s="381"/>
      <c r="H250" s="381"/>
      <c r="I250" s="381"/>
      <c r="J250" s="111"/>
      <c r="K250" s="111"/>
      <c r="L250" s="111"/>
      <c r="M250" s="111"/>
      <c r="N250" s="111"/>
      <c r="T250" s="133"/>
    </row>
    <row r="251" spans="1:20" ht="19.5" customHeight="1">
      <c r="A251" s="381" t="s">
        <v>257</v>
      </c>
      <c r="B251" s="381"/>
      <c r="C251" s="381"/>
      <c r="D251" s="381"/>
      <c r="E251" s="381" t="s">
        <v>258</v>
      </c>
      <c r="F251" s="381"/>
      <c r="G251" s="381"/>
      <c r="H251" s="381"/>
      <c r="I251" s="381"/>
      <c r="J251" s="111"/>
      <c r="K251" s="111"/>
      <c r="L251" s="111"/>
      <c r="M251" s="111"/>
      <c r="N251" s="111"/>
      <c r="T251" s="133"/>
    </row>
    <row r="252" spans="1:20" ht="19.5" customHeight="1">
      <c r="A252" s="381" t="s">
        <v>259</v>
      </c>
      <c r="B252" s="381"/>
      <c r="C252" s="381"/>
      <c r="D252" s="381"/>
      <c r="E252" s="381" t="s">
        <v>260</v>
      </c>
      <c r="F252" s="381"/>
      <c r="G252" s="381"/>
      <c r="H252" s="381"/>
      <c r="I252" s="381"/>
      <c r="J252" s="111"/>
      <c r="K252" s="111"/>
      <c r="L252" s="111"/>
      <c r="M252" s="111"/>
      <c r="N252" s="111"/>
      <c r="T252" s="133"/>
    </row>
    <row r="253" spans="1:20" ht="19.5" customHeight="1">
      <c r="A253" s="381" t="s">
        <v>261</v>
      </c>
      <c r="B253" s="381"/>
      <c r="C253" s="381"/>
      <c r="D253" s="381"/>
      <c r="E253" s="381"/>
      <c r="F253" s="381"/>
      <c r="G253" s="381"/>
      <c r="H253" s="381"/>
      <c r="I253" s="381"/>
      <c r="J253" s="111"/>
      <c r="K253" s="111"/>
      <c r="L253" s="111"/>
      <c r="M253" s="111"/>
      <c r="N253" s="111"/>
      <c r="O253" s="2"/>
      <c r="T253" s="133"/>
    </row>
    <row r="254" spans="1:20" ht="19.5" customHeight="1">
      <c r="A254" s="381" t="s">
        <v>262</v>
      </c>
      <c r="B254" s="381"/>
      <c r="C254" s="381"/>
      <c r="D254" s="381"/>
      <c r="E254" s="383" t="s">
        <v>264</v>
      </c>
      <c r="F254" s="383"/>
      <c r="G254" s="383"/>
      <c r="H254" s="383"/>
      <c r="I254" s="383"/>
      <c r="J254" s="111"/>
      <c r="K254" s="111"/>
      <c r="L254" s="111"/>
      <c r="M254" s="111"/>
      <c r="N254" s="111"/>
      <c r="T254" s="133"/>
    </row>
    <row r="255" spans="1:20" ht="28.5" customHeight="1">
      <c r="A255" s="379" t="s">
        <v>263</v>
      </c>
      <c r="B255" s="379"/>
      <c r="C255" s="379"/>
      <c r="D255" s="379"/>
      <c r="E255" s="380" t="s">
        <v>249</v>
      </c>
      <c r="F255" s="380"/>
      <c r="G255" s="380"/>
      <c r="H255" s="380"/>
      <c r="I255" s="380"/>
      <c r="J255" s="111"/>
      <c r="K255" s="111"/>
      <c r="L255" s="111"/>
      <c r="M255" s="111"/>
      <c r="N255" s="111"/>
      <c r="T255" s="133"/>
    </row>
    <row r="256" spans="1:20" ht="19.5" customHeight="1">
      <c r="A256" s="381" t="s">
        <v>265</v>
      </c>
      <c r="B256" s="381"/>
      <c r="C256" s="381"/>
      <c r="D256" s="381"/>
      <c r="E256" s="381" t="s">
        <v>266</v>
      </c>
      <c r="F256" s="381"/>
      <c r="G256" s="381"/>
      <c r="H256" s="381"/>
      <c r="I256" s="381"/>
      <c r="J256" s="111"/>
      <c r="K256" s="111"/>
      <c r="L256" s="111"/>
      <c r="M256" s="111"/>
      <c r="N256" s="111"/>
      <c r="T256" s="133"/>
    </row>
    <row r="257" spans="1:20" ht="29.25" customHeight="1">
      <c r="A257" s="381"/>
      <c r="B257" s="381"/>
      <c r="C257" s="381"/>
      <c r="D257" s="381"/>
      <c r="E257" s="381" t="s">
        <v>288</v>
      </c>
      <c r="F257" s="381"/>
      <c r="G257" s="381"/>
      <c r="H257" s="381"/>
      <c r="I257" s="381"/>
      <c r="J257" s="111"/>
      <c r="K257" s="111"/>
      <c r="L257" s="111"/>
      <c r="M257" s="111"/>
      <c r="N257" s="111"/>
      <c r="T257" s="133"/>
    </row>
    <row r="258" spans="1:20" ht="19.5" customHeight="1">
      <c r="A258" s="382" t="s">
        <v>248</v>
      </c>
      <c r="B258" s="382"/>
      <c r="C258" s="382"/>
      <c r="D258" s="382"/>
      <c r="E258" s="383" t="s">
        <v>267</v>
      </c>
      <c r="F258" s="383"/>
      <c r="G258" s="383"/>
      <c r="H258" s="383"/>
      <c r="I258" s="383"/>
      <c r="J258" s="111"/>
      <c r="K258" s="111"/>
      <c r="L258" s="111"/>
      <c r="M258" s="111"/>
      <c r="N258" s="111"/>
      <c r="T258" s="133"/>
    </row>
    <row r="259" spans="1:20" ht="16.5" customHeight="1">
      <c r="A259" s="382"/>
      <c r="B259" s="382"/>
      <c r="C259" s="382"/>
      <c r="D259" s="382"/>
      <c r="E259" s="381"/>
      <c r="F259" s="381"/>
      <c r="G259" s="381"/>
      <c r="H259" s="381"/>
      <c r="I259" s="381"/>
      <c r="J259" s="111"/>
      <c r="K259" s="111"/>
      <c r="L259" s="111"/>
      <c r="M259" s="111"/>
      <c r="N259" s="111"/>
      <c r="T259" s="133"/>
    </row>
    <row r="260" spans="1:20" ht="12.75">
      <c r="A260" s="382"/>
      <c r="B260" s="382"/>
      <c r="C260" s="382"/>
      <c r="D260" s="382"/>
      <c r="E260" s="381"/>
      <c r="F260" s="381"/>
      <c r="G260" s="381"/>
      <c r="H260" s="381"/>
      <c r="I260" s="381"/>
      <c r="J260" s="111"/>
      <c r="K260" s="111"/>
      <c r="L260" s="111"/>
      <c r="M260" s="111"/>
      <c r="N260" s="111"/>
      <c r="T260" s="133"/>
    </row>
    <row r="261" spans="5:20" ht="12.75">
      <c r="E261" s="131"/>
      <c r="F261" s="131"/>
      <c r="J261" s="264"/>
      <c r="K261" s="264"/>
      <c r="L261" s="264"/>
      <c r="M261" s="264"/>
      <c r="N261" s="264"/>
      <c r="T261" s="133"/>
    </row>
    <row r="262" spans="1:20" ht="19.5" customHeight="1">
      <c r="A262" s="332"/>
      <c r="B262" s="111"/>
      <c r="C262" s="111"/>
      <c r="D262" s="111"/>
      <c r="E262" s="116" t="s">
        <v>59</v>
      </c>
      <c r="F262" s="340"/>
      <c r="G262" s="340"/>
      <c r="H262" s="340"/>
      <c r="T262" s="133"/>
    </row>
    <row r="263" spans="1:11" ht="19.5" customHeight="1">
      <c r="A263" s="332"/>
      <c r="B263" s="119" t="s">
        <v>53</v>
      </c>
      <c r="C263" s="123" t="s">
        <v>77</v>
      </c>
      <c r="D263" s="123"/>
      <c r="E263" s="124" t="s">
        <v>284</v>
      </c>
      <c r="F263" s="340"/>
      <c r="G263" s="261" t="s">
        <v>190</v>
      </c>
      <c r="H263" s="262"/>
      <c r="I263" s="262"/>
      <c r="J263" s="262"/>
      <c r="K263" s="263"/>
    </row>
    <row r="264" spans="1:11" ht="19.5" customHeight="1">
      <c r="A264" s="332"/>
      <c r="B264" s="111"/>
      <c r="C264" s="111"/>
      <c r="D264" s="111"/>
      <c r="E264" s="111"/>
      <c r="F264" s="340"/>
      <c r="G264" s="376"/>
      <c r="H264" s="377"/>
      <c r="I264" s="377"/>
      <c r="J264" s="377"/>
      <c r="K264" s="378"/>
    </row>
    <row r="265" spans="1:11" ht="19.5" customHeight="1">
      <c r="A265" s="333"/>
      <c r="B265" s="119" t="s">
        <v>71</v>
      </c>
      <c r="C265" s="125" t="s">
        <v>77</v>
      </c>
      <c r="D265" s="125"/>
      <c r="E265" s="126" t="s">
        <v>284</v>
      </c>
      <c r="F265" s="340"/>
      <c r="G265" s="376"/>
      <c r="H265" s="377"/>
      <c r="I265" s="377"/>
      <c r="J265" s="377"/>
      <c r="K265" s="378"/>
    </row>
    <row r="266" spans="1:11" ht="19.5" customHeight="1">
      <c r="A266" s="333"/>
      <c r="B266" s="119"/>
      <c r="C266" s="327" t="s">
        <v>327</v>
      </c>
      <c r="D266" s="110"/>
      <c r="E266" s="111"/>
      <c r="F266" s="341"/>
      <c r="G266" s="376"/>
      <c r="H266" s="377"/>
      <c r="I266" s="377"/>
      <c r="J266" s="377"/>
      <c r="K266" s="378"/>
    </row>
    <row r="267" spans="1:11" ht="19.5" customHeight="1">
      <c r="A267" s="333"/>
      <c r="B267" s="111"/>
      <c r="C267" s="111"/>
      <c r="D267" s="111"/>
      <c r="E267" s="111"/>
      <c r="F267" s="340"/>
      <c r="G267" s="376"/>
      <c r="H267" s="377"/>
      <c r="I267" s="377"/>
      <c r="J267" s="377"/>
      <c r="K267" s="378"/>
    </row>
    <row r="268" spans="1:11" ht="19.5" customHeight="1">
      <c r="A268" s="333"/>
      <c r="B268" s="140" t="s">
        <v>119</v>
      </c>
      <c r="C268" s="125" t="s">
        <v>77</v>
      </c>
      <c r="D268" s="127"/>
      <c r="E268" s="128" t="s">
        <v>284</v>
      </c>
      <c r="F268" s="340"/>
      <c r="G268" s="266" t="s">
        <v>187</v>
      </c>
      <c r="H268" s="267"/>
      <c r="I268" s="267" t="s">
        <v>188</v>
      </c>
      <c r="J268" s="264"/>
      <c r="K268" s="265"/>
    </row>
    <row r="269" spans="1:11" ht="19.5" customHeight="1">
      <c r="A269" s="333"/>
      <c r="B269" s="119"/>
      <c r="C269" s="338" t="s">
        <v>239</v>
      </c>
      <c r="D269" s="338"/>
      <c r="E269" s="339"/>
      <c r="F269" s="340"/>
      <c r="G269" s="268"/>
      <c r="H269" s="107"/>
      <c r="I269" s="107"/>
      <c r="J269" s="107"/>
      <c r="K269" s="269"/>
    </row>
    <row r="270" spans="1:20" ht="19.5" customHeight="1">
      <c r="A270" s="333"/>
      <c r="B270" s="111"/>
      <c r="C270" s="122" t="s">
        <v>89</v>
      </c>
      <c r="D270" s="127"/>
      <c r="E270" s="127"/>
      <c r="F270" s="410" t="s">
        <v>283</v>
      </c>
      <c r="G270" s="410"/>
      <c r="H270" s="410"/>
      <c r="I270" s="410"/>
      <c r="J270" s="410"/>
      <c r="K270" s="410"/>
      <c r="L270" s="410"/>
      <c r="M270" s="410"/>
      <c r="N270" s="410"/>
      <c r="T270" s="133"/>
    </row>
    <row r="271" spans="10:20" ht="12.75">
      <c r="J271" s="5"/>
      <c r="K271" s="5"/>
      <c r="L271" s="5"/>
      <c r="M271" s="5"/>
      <c r="N271" s="5"/>
      <c r="T271" s="133"/>
    </row>
    <row r="272" spans="10:20" ht="12.75">
      <c r="J272" s="5"/>
      <c r="K272" s="5"/>
      <c r="L272" s="5"/>
      <c r="M272" s="5"/>
      <c r="N272" s="5"/>
      <c r="T272" s="133"/>
    </row>
    <row r="273" spans="10:20" ht="12.75">
      <c r="J273" s="5"/>
      <c r="K273" s="5"/>
      <c r="L273" s="5"/>
      <c r="M273" s="5"/>
      <c r="N273" s="5"/>
      <c r="T273" s="133"/>
    </row>
    <row r="274" spans="10:20" ht="12.75">
      <c r="J274" s="5"/>
      <c r="K274" s="5"/>
      <c r="L274" s="5"/>
      <c r="M274" s="5"/>
      <c r="N274" s="5"/>
      <c r="T274" s="133"/>
    </row>
    <row r="275" spans="10:20" ht="12.75">
      <c r="J275" s="5"/>
      <c r="K275" s="5"/>
      <c r="L275" s="5"/>
      <c r="M275" s="5"/>
      <c r="N275" s="5"/>
      <c r="T275" s="133"/>
    </row>
    <row r="276" spans="10:20" ht="12.75">
      <c r="J276" s="5"/>
      <c r="K276" s="5"/>
      <c r="L276" s="5"/>
      <c r="M276" s="5"/>
      <c r="N276" s="5"/>
      <c r="T276" s="133"/>
    </row>
    <row r="277" spans="10:20" ht="12.75">
      <c r="J277" s="5"/>
      <c r="K277" s="5"/>
      <c r="L277" s="5"/>
      <c r="M277" s="5"/>
      <c r="N277" s="5"/>
      <c r="T277" s="133"/>
    </row>
    <row r="278" spans="10:20" ht="12.75">
      <c r="J278" s="5"/>
      <c r="K278" s="5"/>
      <c r="L278" s="5"/>
      <c r="M278" s="5"/>
      <c r="N278" s="5"/>
      <c r="T278" s="133"/>
    </row>
    <row r="279" spans="10:20" ht="12.75">
      <c r="J279" s="5"/>
      <c r="K279" s="5"/>
      <c r="L279" s="5"/>
      <c r="M279" s="5"/>
      <c r="N279" s="5"/>
      <c r="T279" s="133"/>
    </row>
    <row r="280" spans="10:20" ht="12.75">
      <c r="J280" s="5"/>
      <c r="K280" s="5"/>
      <c r="L280" s="5"/>
      <c r="M280" s="5"/>
      <c r="N280" s="5"/>
      <c r="T280" s="133"/>
    </row>
    <row r="281" spans="10:20" ht="12.75">
      <c r="J281" s="5"/>
      <c r="K281" s="5"/>
      <c r="L281" s="5"/>
      <c r="M281" s="5"/>
      <c r="N281" s="5"/>
      <c r="T281" s="133"/>
    </row>
    <row r="282" spans="10:20" ht="12.75">
      <c r="J282" s="5"/>
      <c r="K282" s="5"/>
      <c r="L282" s="5"/>
      <c r="M282" s="5"/>
      <c r="N282" s="5"/>
      <c r="T282" s="133"/>
    </row>
    <row r="283" spans="10:20" ht="12.75">
      <c r="J283" s="5"/>
      <c r="K283" s="5"/>
      <c r="L283" s="5"/>
      <c r="M283" s="5"/>
      <c r="N283" s="5"/>
      <c r="T283" s="133"/>
    </row>
    <row r="284" spans="10:20" ht="12.75">
      <c r="J284" s="5"/>
      <c r="K284" s="5"/>
      <c r="L284" s="5"/>
      <c r="M284" s="5"/>
      <c r="N284" s="5"/>
      <c r="T284" s="133"/>
    </row>
    <row r="285" spans="10:20" ht="12.75">
      <c r="J285" s="5"/>
      <c r="K285" s="5"/>
      <c r="L285" s="5"/>
      <c r="M285" s="5"/>
      <c r="N285" s="5"/>
      <c r="T285" s="133"/>
    </row>
    <row r="286" spans="10:20" ht="12.75">
      <c r="J286" s="5"/>
      <c r="K286" s="5"/>
      <c r="L286" s="5"/>
      <c r="M286" s="5"/>
      <c r="N286" s="5"/>
      <c r="T286" s="133"/>
    </row>
    <row r="287" spans="10:20" ht="12.75">
      <c r="J287" s="5"/>
      <c r="K287" s="5"/>
      <c r="L287" s="5"/>
      <c r="M287" s="5"/>
      <c r="N287" s="5"/>
      <c r="T287" s="133"/>
    </row>
    <row r="288" spans="10:20" ht="12.75">
      <c r="J288" s="5"/>
      <c r="K288" s="5"/>
      <c r="L288" s="5"/>
      <c r="M288" s="5"/>
      <c r="N288" s="5"/>
      <c r="T288" s="133"/>
    </row>
    <row r="289" spans="10:20" ht="12.75">
      <c r="J289" s="5"/>
      <c r="K289" s="5"/>
      <c r="L289" s="5"/>
      <c r="M289" s="5"/>
      <c r="N289" s="5"/>
      <c r="T289" s="133"/>
    </row>
    <row r="290" spans="10:20" ht="12.75">
      <c r="J290" s="5"/>
      <c r="K290" s="5"/>
      <c r="L290" s="5"/>
      <c r="M290" s="5"/>
      <c r="N290" s="5"/>
      <c r="T290" s="133"/>
    </row>
    <row r="291" spans="10:20" ht="12.75">
      <c r="J291" s="5"/>
      <c r="K291" s="5"/>
      <c r="L291" s="5"/>
      <c r="M291" s="5"/>
      <c r="N291" s="5"/>
      <c r="T291" s="133"/>
    </row>
    <row r="292" spans="10:20" ht="12.75">
      <c r="J292" s="5"/>
      <c r="K292" s="5"/>
      <c r="L292" s="5"/>
      <c r="M292" s="5"/>
      <c r="N292" s="5"/>
      <c r="T292" s="133"/>
    </row>
    <row r="293" spans="10:20" ht="12.75">
      <c r="J293" s="5"/>
      <c r="K293" s="5"/>
      <c r="L293" s="5"/>
      <c r="M293" s="5"/>
      <c r="N293" s="5"/>
      <c r="T293" s="133"/>
    </row>
    <row r="294" spans="10:20" ht="12.75">
      <c r="J294" s="5"/>
      <c r="K294" s="5"/>
      <c r="L294" s="5"/>
      <c r="M294" s="5"/>
      <c r="N294" s="5"/>
      <c r="T294" s="133"/>
    </row>
    <row r="295" spans="10:20" ht="12.75">
      <c r="J295" s="5"/>
      <c r="K295" s="5"/>
      <c r="L295" s="5"/>
      <c r="M295" s="5"/>
      <c r="N295" s="5"/>
      <c r="T295" s="133"/>
    </row>
    <row r="296" spans="10:20" ht="12.75">
      <c r="J296" s="5"/>
      <c r="K296" s="5"/>
      <c r="L296" s="5"/>
      <c r="M296" s="5"/>
      <c r="N296" s="5"/>
      <c r="T296" s="133"/>
    </row>
    <row r="297" spans="10:20" ht="12.75">
      <c r="J297" s="5"/>
      <c r="K297" s="5"/>
      <c r="L297" s="5"/>
      <c r="M297" s="5"/>
      <c r="N297" s="5"/>
      <c r="T297" s="133"/>
    </row>
    <row r="298" spans="10:20" ht="12.75">
      <c r="J298" s="5"/>
      <c r="K298" s="5"/>
      <c r="L298" s="5"/>
      <c r="M298" s="5"/>
      <c r="N298" s="5"/>
      <c r="T298" s="133"/>
    </row>
    <row r="299" spans="10:20" ht="12.75">
      <c r="J299" s="5"/>
      <c r="K299" s="5"/>
      <c r="L299" s="5"/>
      <c r="M299" s="5"/>
      <c r="N299" s="5"/>
      <c r="T299" s="133"/>
    </row>
    <row r="300" spans="10:20" ht="12.75">
      <c r="J300" s="5"/>
      <c r="K300" s="5"/>
      <c r="L300" s="5"/>
      <c r="M300" s="5"/>
      <c r="N300" s="5"/>
      <c r="T300" s="133"/>
    </row>
    <row r="301" spans="10:20" ht="12.75">
      <c r="J301" s="5"/>
      <c r="K301" s="5"/>
      <c r="L301" s="5"/>
      <c r="M301" s="5"/>
      <c r="N301" s="5"/>
      <c r="T301" s="133"/>
    </row>
    <row r="302" spans="10:20" ht="12.75">
      <c r="J302" s="5"/>
      <c r="K302" s="5"/>
      <c r="L302" s="5"/>
      <c r="M302" s="5"/>
      <c r="N302" s="5"/>
      <c r="T302" s="133"/>
    </row>
    <row r="303" spans="10:20" ht="12.75">
      <c r="J303" s="5"/>
      <c r="K303" s="5"/>
      <c r="L303" s="5"/>
      <c r="M303" s="5"/>
      <c r="N303" s="5"/>
      <c r="T303" s="133"/>
    </row>
    <row r="304" spans="10:20" ht="12.75">
      <c r="J304" s="5"/>
      <c r="K304" s="5"/>
      <c r="L304" s="5"/>
      <c r="M304" s="5"/>
      <c r="N304" s="5"/>
      <c r="T304" s="133"/>
    </row>
    <row r="305" spans="10:20" ht="12.75">
      <c r="J305" s="5"/>
      <c r="K305" s="5"/>
      <c r="L305" s="5"/>
      <c r="M305" s="5"/>
      <c r="N305" s="5"/>
      <c r="T305" s="133"/>
    </row>
    <row r="306" spans="10:20" ht="12.75">
      <c r="J306" s="5"/>
      <c r="K306" s="5"/>
      <c r="L306" s="5"/>
      <c r="M306" s="5"/>
      <c r="N306" s="5"/>
      <c r="T306" s="133"/>
    </row>
    <row r="307" spans="10:20" ht="12.75">
      <c r="J307" s="5"/>
      <c r="K307" s="5"/>
      <c r="L307" s="5"/>
      <c r="M307" s="5"/>
      <c r="N307" s="5"/>
      <c r="T307" s="133"/>
    </row>
    <row r="308" spans="10:20" ht="12.75">
      <c r="J308" s="5"/>
      <c r="K308" s="5"/>
      <c r="L308" s="5"/>
      <c r="M308" s="5"/>
      <c r="N308" s="5"/>
      <c r="T308" s="133"/>
    </row>
    <row r="309" spans="10:20" ht="12.75">
      <c r="J309" s="5"/>
      <c r="K309" s="5"/>
      <c r="L309" s="5"/>
      <c r="M309" s="5"/>
      <c r="N309" s="5"/>
      <c r="T309" s="133"/>
    </row>
    <row r="310" spans="10:20" ht="12.75">
      <c r="J310" s="5"/>
      <c r="K310" s="5"/>
      <c r="L310" s="5"/>
      <c r="M310" s="5"/>
      <c r="N310" s="5"/>
      <c r="T310" s="133"/>
    </row>
    <row r="311" spans="10:20" ht="12.75">
      <c r="J311" s="5"/>
      <c r="K311" s="5"/>
      <c r="L311" s="5"/>
      <c r="M311" s="5"/>
      <c r="N311" s="5"/>
      <c r="T311" s="133"/>
    </row>
    <row r="312" spans="10:20" ht="12.75">
      <c r="J312" s="5"/>
      <c r="K312" s="5"/>
      <c r="L312" s="5"/>
      <c r="M312" s="5"/>
      <c r="N312" s="5"/>
      <c r="T312" s="133"/>
    </row>
    <row r="313" spans="10:20" ht="12.75">
      <c r="J313" s="5"/>
      <c r="K313" s="5"/>
      <c r="L313" s="5"/>
      <c r="M313" s="5"/>
      <c r="N313" s="5"/>
      <c r="T313" s="133"/>
    </row>
    <row r="314" spans="10:20" ht="12.75">
      <c r="J314" s="5"/>
      <c r="K314" s="5"/>
      <c r="L314" s="5"/>
      <c r="M314" s="5"/>
      <c r="N314" s="5"/>
      <c r="T314" s="133"/>
    </row>
    <row r="315" spans="10:20" ht="12.75">
      <c r="J315" s="5"/>
      <c r="K315" s="5"/>
      <c r="L315" s="5"/>
      <c r="M315" s="5"/>
      <c r="N315" s="5"/>
      <c r="T315" s="133"/>
    </row>
    <row r="316" spans="10:20" ht="12.75">
      <c r="J316" s="5"/>
      <c r="K316" s="5"/>
      <c r="L316" s="5"/>
      <c r="M316" s="5"/>
      <c r="N316" s="5"/>
      <c r="T316" s="133"/>
    </row>
    <row r="317" spans="10:20" ht="12.75">
      <c r="J317" s="5"/>
      <c r="K317" s="5"/>
      <c r="L317" s="5"/>
      <c r="M317" s="5"/>
      <c r="N317" s="5"/>
      <c r="T317" s="133"/>
    </row>
    <row r="318" spans="10:20" ht="12.75">
      <c r="J318" s="5"/>
      <c r="K318" s="5"/>
      <c r="L318" s="5"/>
      <c r="M318" s="5"/>
      <c r="N318" s="5"/>
      <c r="T318" s="133"/>
    </row>
    <row r="319" spans="10:20" ht="12.75">
      <c r="J319" s="5"/>
      <c r="K319" s="5"/>
      <c r="L319" s="5"/>
      <c r="M319" s="5"/>
      <c r="N319" s="5"/>
      <c r="T319" s="133"/>
    </row>
    <row r="320" spans="10:20" ht="12.75">
      <c r="J320" s="5"/>
      <c r="K320" s="5"/>
      <c r="L320" s="5"/>
      <c r="M320" s="5"/>
      <c r="N320" s="5"/>
      <c r="T320" s="133"/>
    </row>
    <row r="321" spans="10:20" ht="12.75">
      <c r="J321" s="5"/>
      <c r="K321" s="5"/>
      <c r="L321" s="5"/>
      <c r="M321" s="5"/>
      <c r="N321" s="5"/>
      <c r="T321" s="133"/>
    </row>
    <row r="322" spans="10:20" ht="12.75">
      <c r="J322" s="5"/>
      <c r="K322" s="5"/>
      <c r="L322" s="5"/>
      <c r="M322" s="5"/>
      <c r="N322" s="5"/>
      <c r="T322" s="133"/>
    </row>
    <row r="323" spans="10:20" ht="12.75">
      <c r="J323" s="5"/>
      <c r="K323" s="5"/>
      <c r="L323" s="5"/>
      <c r="M323" s="5"/>
      <c r="N323" s="5"/>
      <c r="T323" s="133"/>
    </row>
    <row r="324" spans="1:20" ht="12.75">
      <c r="A324" s="73"/>
      <c r="T324" s="133"/>
    </row>
    <row r="325" spans="1:20" ht="12.75">
      <c r="A325" s="73"/>
      <c r="N325" s="73"/>
      <c r="O325" s="75"/>
      <c r="P325" s="74"/>
      <c r="T325" s="133"/>
    </row>
    <row r="326" spans="1:20" s="73" customFormat="1" ht="48.75" customHeight="1">
      <c r="A326"/>
      <c r="B326"/>
      <c r="C326"/>
      <c r="D326"/>
      <c r="E326"/>
      <c r="F326"/>
      <c r="G326"/>
      <c r="H326"/>
      <c r="I326"/>
      <c r="J326" s="372" t="s">
        <v>189</v>
      </c>
      <c r="K326"/>
      <c r="L326"/>
      <c r="M326"/>
      <c r="N326"/>
      <c r="O326" s="76">
        <v>1</v>
      </c>
      <c r="P326" s="78" t="s">
        <v>217</v>
      </c>
      <c r="T326" s="133"/>
    </row>
    <row r="327" spans="1:20" s="73" customFormat="1" ht="33" customHeight="1">
      <c r="A327"/>
      <c r="B327"/>
      <c r="C327"/>
      <c r="D327"/>
      <c r="E327"/>
      <c r="F327"/>
      <c r="G327"/>
      <c r="H327"/>
      <c r="I327"/>
      <c r="J327" s="372" t="s">
        <v>326</v>
      </c>
      <c r="K327"/>
      <c r="L327"/>
      <c r="M327"/>
      <c r="N327"/>
      <c r="O327" s="76">
        <v>2</v>
      </c>
      <c r="P327" s="78" t="s">
        <v>219</v>
      </c>
      <c r="T327" s="133"/>
    </row>
    <row r="328" spans="1:20" s="73" customFormat="1" ht="23.25" customHeight="1">
      <c r="A328"/>
      <c r="B328" s="292" t="s">
        <v>208</v>
      </c>
      <c r="C328"/>
      <c r="D328"/>
      <c r="E328"/>
      <c r="F328"/>
      <c r="G328"/>
      <c r="H328"/>
      <c r="I328"/>
      <c r="J328" s="372" t="s">
        <v>289</v>
      </c>
      <c r="K328"/>
      <c r="L328"/>
      <c r="M328"/>
      <c r="N328"/>
      <c r="O328" s="76">
        <v>3</v>
      </c>
      <c r="P328" s="78" t="s">
        <v>220</v>
      </c>
      <c r="T328" s="133"/>
    </row>
    <row r="329" spans="1:20" s="73" customFormat="1" ht="26.25" customHeight="1">
      <c r="A329"/>
      <c r="B329" s="394" t="s">
        <v>218</v>
      </c>
      <c r="C329" s="395"/>
      <c r="D329" s="395"/>
      <c r="E329" s="395"/>
      <c r="F329" s="395"/>
      <c r="G329" s="395"/>
      <c r="H329" s="395"/>
      <c r="I329" s="395"/>
      <c r="J329" s="395"/>
      <c r="K329" s="395"/>
      <c r="L329" s="395"/>
      <c r="M329" s="395"/>
      <c r="N329" s="396"/>
      <c r="O329" s="76">
        <v>4</v>
      </c>
      <c r="P329" s="78" t="s">
        <v>221</v>
      </c>
      <c r="T329" s="133"/>
    </row>
    <row r="330" spans="1:20" s="73" customFormat="1" ht="50.25" customHeight="1">
      <c r="A330"/>
      <c r="B330" s="394" t="s">
        <v>241</v>
      </c>
      <c r="C330" s="395"/>
      <c r="D330" s="395"/>
      <c r="E330" s="395"/>
      <c r="F330" s="395"/>
      <c r="G330" s="395"/>
      <c r="H330" s="395"/>
      <c r="I330" s="395"/>
      <c r="J330" s="395"/>
      <c r="K330" s="395"/>
      <c r="L330" s="395"/>
      <c r="M330" s="395"/>
      <c r="N330" s="396"/>
      <c r="O330" s="76">
        <v>5</v>
      </c>
      <c r="P330" s="82" t="s">
        <v>70</v>
      </c>
      <c r="T330" s="133"/>
    </row>
    <row r="331" spans="1:20" s="73" customFormat="1" ht="37.5" customHeight="1">
      <c r="A331"/>
      <c r="B331" s="394" t="s">
        <v>137</v>
      </c>
      <c r="C331" s="395"/>
      <c r="D331" s="395"/>
      <c r="E331" s="395"/>
      <c r="F331" s="395"/>
      <c r="G331" s="395"/>
      <c r="H331" s="395"/>
      <c r="I331" s="395"/>
      <c r="J331" s="395"/>
      <c r="K331" s="395"/>
      <c r="L331" s="395"/>
      <c r="M331" s="395"/>
      <c r="N331" s="396"/>
      <c r="O331" s="76">
        <v>6</v>
      </c>
      <c r="P331" s="78" t="s">
        <v>222</v>
      </c>
      <c r="T331" s="133"/>
    </row>
    <row r="332" spans="1:20" s="73" customFormat="1" ht="409.5">
      <c r="A332"/>
      <c r="B332" s="394" t="s">
        <v>165</v>
      </c>
      <c r="C332" s="395"/>
      <c r="D332" s="395"/>
      <c r="E332" s="395"/>
      <c r="F332" s="395"/>
      <c r="G332" s="395"/>
      <c r="H332" s="395"/>
      <c r="I332" s="395"/>
      <c r="J332" s="395"/>
      <c r="K332" s="395"/>
      <c r="L332" s="395"/>
      <c r="M332" s="395"/>
      <c r="N332" s="396"/>
      <c r="O332" s="76">
        <v>7</v>
      </c>
      <c r="P332" s="78" t="s">
        <v>223</v>
      </c>
      <c r="T332" s="133"/>
    </row>
    <row r="333" spans="1:20" s="73" customFormat="1" ht="12.75">
      <c r="A333"/>
      <c r="B333"/>
      <c r="C333"/>
      <c r="D333"/>
      <c r="E333"/>
      <c r="F333"/>
      <c r="G333"/>
      <c r="H333"/>
      <c r="I333"/>
      <c r="J333"/>
      <c r="K333"/>
      <c r="L333"/>
      <c r="M333"/>
      <c r="N333"/>
      <c r="O333" s="77">
        <v>8</v>
      </c>
      <c r="P333" s="83" t="s">
        <v>70</v>
      </c>
      <c r="T333" s="133"/>
    </row>
    <row r="334" spans="1:20" s="73" customFormat="1" ht="12.75">
      <c r="A334"/>
      <c r="B334"/>
      <c r="C334"/>
      <c r="D334"/>
      <c r="E334"/>
      <c r="F334"/>
      <c r="G334"/>
      <c r="H334"/>
      <c r="I334"/>
      <c r="J334"/>
      <c r="K334"/>
      <c r="L334"/>
      <c r="M334"/>
      <c r="N334"/>
      <c r="T334" s="133"/>
    </row>
    <row r="335" spans="1:20" s="73" customFormat="1" ht="12.75">
      <c r="A335"/>
      <c r="B335"/>
      <c r="C335"/>
      <c r="D335"/>
      <c r="E335"/>
      <c r="F335"/>
      <c r="G335"/>
      <c r="H335"/>
      <c r="I335"/>
      <c r="J335"/>
      <c r="K335"/>
      <c r="L335"/>
      <c r="M335"/>
      <c r="N335"/>
      <c r="T335" s="133"/>
    </row>
    <row r="336" spans="1:20" s="73" customFormat="1" ht="12.75">
      <c r="A336"/>
      <c r="B336"/>
      <c r="C336"/>
      <c r="D336"/>
      <c r="E336"/>
      <c r="F336"/>
      <c r="G336"/>
      <c r="H336"/>
      <c r="I336"/>
      <c r="J336"/>
      <c r="K336"/>
      <c r="L336"/>
      <c r="M336"/>
      <c r="N336"/>
      <c r="T336" s="133"/>
    </row>
    <row r="337" spans="1:20" s="73" customFormat="1" ht="12.75">
      <c r="A337"/>
      <c r="B337"/>
      <c r="C337"/>
      <c r="D337"/>
      <c r="E337"/>
      <c r="F337"/>
      <c r="G337"/>
      <c r="H337"/>
      <c r="I337"/>
      <c r="J337"/>
      <c r="K337"/>
      <c r="L337"/>
      <c r="M337"/>
      <c r="N337"/>
      <c r="T337" s="133"/>
    </row>
    <row r="338" spans="1:20" s="73" customFormat="1" ht="12.75">
      <c r="A338"/>
      <c r="B338"/>
      <c r="C338"/>
      <c r="D338"/>
      <c r="E338"/>
      <c r="F338"/>
      <c r="G338"/>
      <c r="H338"/>
      <c r="I338"/>
      <c r="J338"/>
      <c r="K338"/>
      <c r="L338"/>
      <c r="M338"/>
      <c r="N338"/>
      <c r="T338" s="133"/>
    </row>
    <row r="339" spans="1:14" s="73" customFormat="1" ht="12.75">
      <c r="A339"/>
      <c r="B339"/>
      <c r="C339"/>
      <c r="D339"/>
      <c r="E339"/>
      <c r="F339"/>
      <c r="G339"/>
      <c r="H339"/>
      <c r="I339"/>
      <c r="J339"/>
      <c r="K339"/>
      <c r="L339"/>
      <c r="M339"/>
      <c r="N339"/>
    </row>
    <row r="340" spans="1:14" s="73" customFormat="1" ht="12.75">
      <c r="A340"/>
      <c r="B340"/>
      <c r="C340"/>
      <c r="D340"/>
      <c r="E340"/>
      <c r="F340"/>
      <c r="G340"/>
      <c r="H340"/>
      <c r="I340"/>
      <c r="J340"/>
      <c r="K340"/>
      <c r="L340"/>
      <c r="M340"/>
      <c r="N340"/>
    </row>
    <row r="341" spans="1:14" s="73" customFormat="1" ht="12.75">
      <c r="A341"/>
      <c r="B341"/>
      <c r="C341"/>
      <c r="D341"/>
      <c r="E341"/>
      <c r="F341"/>
      <c r="G341"/>
      <c r="H341"/>
      <c r="I341"/>
      <c r="J341"/>
      <c r="K341"/>
      <c r="L341"/>
      <c r="M341"/>
      <c r="N341"/>
    </row>
    <row r="342" spans="1:14" s="73" customFormat="1" ht="12.75">
      <c r="A342"/>
      <c r="B342"/>
      <c r="C342"/>
      <c r="D342"/>
      <c r="E342"/>
      <c r="F342"/>
      <c r="G342"/>
      <c r="H342"/>
      <c r="I342"/>
      <c r="J342"/>
      <c r="K342"/>
      <c r="L342"/>
      <c r="M342"/>
      <c r="N342"/>
    </row>
    <row r="379" spans="16:20" ht="12.75">
      <c r="P379" s="34"/>
      <c r="T379" s="133">
        <v>1.78</v>
      </c>
    </row>
    <row r="380" ht="12.75">
      <c r="T380" s="133">
        <v>1.77</v>
      </c>
    </row>
    <row r="381" spans="1:20" ht="12.75">
      <c r="A381" s="35"/>
      <c r="D381" s="36"/>
      <c r="G381" s="270"/>
      <c r="T381" s="133">
        <v>1.76</v>
      </c>
    </row>
    <row r="382" spans="2:20" ht="12.75">
      <c r="B382" s="35"/>
      <c r="T382" s="133">
        <v>1.75</v>
      </c>
    </row>
    <row r="383" spans="2:20" ht="12.75">
      <c r="B383" s="37"/>
      <c r="T383" s="133">
        <v>1.74</v>
      </c>
    </row>
    <row r="384" spans="2:20" ht="12.75">
      <c r="B384" s="35"/>
      <c r="D384" s="28"/>
      <c r="T384" s="133">
        <v>1.73</v>
      </c>
    </row>
    <row r="385" spans="2:20" ht="12.75">
      <c r="B385" s="35"/>
      <c r="D385" s="28"/>
      <c r="T385" s="133">
        <v>1.72</v>
      </c>
    </row>
    <row r="386" spans="2:20" ht="30" customHeight="1">
      <c r="B386" s="33"/>
      <c r="T386" s="133">
        <v>1.71</v>
      </c>
    </row>
    <row r="387" ht="12.75">
      <c r="B387" s="34"/>
    </row>
    <row r="388" spans="2:12" ht="12.75">
      <c r="B388" s="6"/>
      <c r="C388" s="6"/>
      <c r="D388" s="6"/>
      <c r="E388" s="6"/>
      <c r="F388" s="6"/>
      <c r="G388" s="6"/>
      <c r="H388" s="6"/>
      <c r="I388" s="6"/>
      <c r="J388" s="6"/>
      <c r="K388" s="6"/>
      <c r="L388" s="6"/>
    </row>
  </sheetData>
  <sheetProtection/>
  <mergeCells count="199">
    <mergeCell ref="B238:N238"/>
    <mergeCell ref="K127:M127"/>
    <mergeCell ref="F63:J65"/>
    <mergeCell ref="B232:N232"/>
    <mergeCell ref="B21:C21"/>
    <mergeCell ref="D21:G21"/>
    <mergeCell ref="B233:N233"/>
    <mergeCell ref="B229:N229"/>
    <mergeCell ref="B235:N235"/>
    <mergeCell ref="B33:C33"/>
    <mergeCell ref="B38:C38"/>
    <mergeCell ref="C114:L115"/>
    <mergeCell ref="I68:J68"/>
    <mergeCell ref="K51:M51"/>
    <mergeCell ref="M155:N155"/>
    <mergeCell ref="C170:L171"/>
    <mergeCell ref="G184:H184"/>
    <mergeCell ref="F201:N201"/>
    <mergeCell ref="C184:F184"/>
    <mergeCell ref="F208:M209"/>
    <mergeCell ref="B231:N231"/>
    <mergeCell ref="D158:M159"/>
    <mergeCell ref="B177:C177"/>
    <mergeCell ref="B224:N224"/>
    <mergeCell ref="M222:N222"/>
    <mergeCell ref="F202:N202"/>
    <mergeCell ref="B226:N226"/>
    <mergeCell ref="C186:F186"/>
    <mergeCell ref="B219:L220"/>
    <mergeCell ref="I194:L194"/>
    <mergeCell ref="C187:F187"/>
    <mergeCell ref="M221:N221"/>
    <mergeCell ref="B225:N225"/>
    <mergeCell ref="I187:J187"/>
    <mergeCell ref="C194:F194"/>
    <mergeCell ref="I186:J186"/>
    <mergeCell ref="H177:L177"/>
    <mergeCell ref="I183:J183"/>
    <mergeCell ref="I184:J184"/>
    <mergeCell ref="C183:F183"/>
    <mergeCell ref="C172:L173"/>
    <mergeCell ref="H167:I167"/>
    <mergeCell ref="G183:H183"/>
    <mergeCell ref="I181:J181"/>
    <mergeCell ref="G181:H181"/>
    <mergeCell ref="C182:F182"/>
    <mergeCell ref="B19:C19"/>
    <mergeCell ref="B20:C20"/>
    <mergeCell ref="D25:G25"/>
    <mergeCell ref="D18:G18"/>
    <mergeCell ref="D20:G20"/>
    <mergeCell ref="B16:C17"/>
    <mergeCell ref="D22:G22"/>
    <mergeCell ref="D19:G19"/>
    <mergeCell ref="D24:G24"/>
    <mergeCell ref="D23:G23"/>
    <mergeCell ref="B37:C37"/>
    <mergeCell ref="J16:J17"/>
    <mergeCell ref="B30:C30"/>
    <mergeCell ref="B31:C31"/>
    <mergeCell ref="B39:C39"/>
    <mergeCell ref="D16:G17"/>
    <mergeCell ref="B22:C22"/>
    <mergeCell ref="B23:C23"/>
    <mergeCell ref="B27:C27"/>
    <mergeCell ref="B18:C18"/>
    <mergeCell ref="M81:N81"/>
    <mergeCell ref="J140:L140"/>
    <mergeCell ref="H166:I166"/>
    <mergeCell ref="H141:I141"/>
    <mergeCell ref="H113:I113"/>
    <mergeCell ref="C2:L2"/>
    <mergeCell ref="B40:C40"/>
    <mergeCell ref="B25:C25"/>
    <mergeCell ref="D36:G36"/>
    <mergeCell ref="B26:C26"/>
    <mergeCell ref="D39:G39"/>
    <mergeCell ref="B44:C44"/>
    <mergeCell ref="B41:C41"/>
    <mergeCell ref="B42:C42"/>
    <mergeCell ref="D43:G43"/>
    <mergeCell ref="C116:L117"/>
    <mergeCell ref="K67:M73"/>
    <mergeCell ref="M48:N48"/>
    <mergeCell ref="D42:G42"/>
    <mergeCell ref="J110:L110"/>
    <mergeCell ref="B43:C43"/>
    <mergeCell ref="D29:G29"/>
    <mergeCell ref="D34:G34"/>
    <mergeCell ref="B36:C36"/>
    <mergeCell ref="D27:G27"/>
    <mergeCell ref="D38:G38"/>
    <mergeCell ref="B35:C35"/>
    <mergeCell ref="B28:C28"/>
    <mergeCell ref="D40:G40"/>
    <mergeCell ref="D33:G33"/>
    <mergeCell ref="D26:G26"/>
    <mergeCell ref="B29:C29"/>
    <mergeCell ref="D32:G32"/>
    <mergeCell ref="D30:G30"/>
    <mergeCell ref="D31:G31"/>
    <mergeCell ref="B32:C32"/>
    <mergeCell ref="C144:L145"/>
    <mergeCell ref="J166:L166"/>
    <mergeCell ref="D130:M131"/>
    <mergeCell ref="E83:H83"/>
    <mergeCell ref="M123:N123"/>
    <mergeCell ref="H111:I111"/>
    <mergeCell ref="H140:I140"/>
    <mergeCell ref="B34:C34"/>
    <mergeCell ref="D37:G37"/>
    <mergeCell ref="D41:G41"/>
    <mergeCell ref="M6:N6"/>
    <mergeCell ref="M80:N80"/>
    <mergeCell ref="I70:I71"/>
    <mergeCell ref="B24:C24"/>
    <mergeCell ref="D28:G28"/>
    <mergeCell ref="D35:G35"/>
    <mergeCell ref="H12:M12"/>
    <mergeCell ref="G182:H182"/>
    <mergeCell ref="F67:J67"/>
    <mergeCell ref="I182:J182"/>
    <mergeCell ref="H14:M14"/>
    <mergeCell ref="M7:N7"/>
    <mergeCell ref="L16:L17"/>
    <mergeCell ref="M16:M17"/>
    <mergeCell ref="K16:K17"/>
    <mergeCell ref="H16:H17"/>
    <mergeCell ref="I16:I17"/>
    <mergeCell ref="D44:G44"/>
    <mergeCell ref="M156:N156"/>
    <mergeCell ref="M47:N47"/>
    <mergeCell ref="J111:L111"/>
    <mergeCell ref="J112:L112"/>
    <mergeCell ref="D51:E51"/>
    <mergeCell ref="I51:J51"/>
    <mergeCell ref="F51:H51"/>
    <mergeCell ref="J113:L113"/>
    <mergeCell ref="C142:L143"/>
    <mergeCell ref="Q52:R52"/>
    <mergeCell ref="E99:G99"/>
    <mergeCell ref="E132:G132"/>
    <mergeCell ref="C123:J123"/>
    <mergeCell ref="C84:M84"/>
    <mergeCell ref="M122:N122"/>
    <mergeCell ref="J92:M92"/>
    <mergeCell ref="H110:I110"/>
    <mergeCell ref="M103:N103"/>
    <mergeCell ref="M104:N104"/>
    <mergeCell ref="D97:M98"/>
    <mergeCell ref="B332:N332"/>
    <mergeCell ref="B329:N329"/>
    <mergeCell ref="M198:N198"/>
    <mergeCell ref="M197:N197"/>
    <mergeCell ref="I185:J185"/>
    <mergeCell ref="C185:F185"/>
    <mergeCell ref="B330:N330"/>
    <mergeCell ref="B331:N331"/>
    <mergeCell ref="F270:N270"/>
    <mergeCell ref="B230:N230"/>
    <mergeCell ref="B236:N236"/>
    <mergeCell ref="B228:N228"/>
    <mergeCell ref="B227:N227"/>
    <mergeCell ref="A252:D252"/>
    <mergeCell ref="E252:I253"/>
    <mergeCell ref="A253:D253"/>
    <mergeCell ref="B234:N234"/>
    <mergeCell ref="B237:N237"/>
    <mergeCell ref="E250:I250"/>
    <mergeCell ref="B114:B115"/>
    <mergeCell ref="B142:B143"/>
    <mergeCell ref="A245:D245"/>
    <mergeCell ref="E245:I248"/>
    <mergeCell ref="A246:D246"/>
    <mergeCell ref="A247:D247"/>
    <mergeCell ref="A248:D248"/>
    <mergeCell ref="G187:H187"/>
    <mergeCell ref="G185:H185"/>
    <mergeCell ref="G186:H186"/>
    <mergeCell ref="E259:I260"/>
    <mergeCell ref="A254:D254"/>
    <mergeCell ref="E254:I254"/>
    <mergeCell ref="M241:N241"/>
    <mergeCell ref="M242:N242"/>
    <mergeCell ref="A249:D249"/>
    <mergeCell ref="E249:I249"/>
    <mergeCell ref="A250:D250"/>
    <mergeCell ref="A251:D251"/>
    <mergeCell ref="E251:I251"/>
    <mergeCell ref="B50:E50"/>
    <mergeCell ref="B66:E66"/>
    <mergeCell ref="G264:K267"/>
    <mergeCell ref="A255:D255"/>
    <mergeCell ref="E255:I255"/>
    <mergeCell ref="A256:D257"/>
    <mergeCell ref="E256:I256"/>
    <mergeCell ref="E257:I257"/>
    <mergeCell ref="A258:D260"/>
    <mergeCell ref="E258:I258"/>
  </mergeCells>
  <dataValidations count="7">
    <dataValidation type="list" allowBlank="1" showInputMessage="1" showErrorMessage="1" sqref="C123">
      <formula1>$P$121:$P$126</formula1>
    </dataValidation>
    <dataValidation type="list" allowBlank="1" showInputMessage="1" showErrorMessage="1" sqref="I60">
      <formula1>$Q$55:$Q$59</formula1>
    </dataValidation>
    <dataValidation type="list" allowBlank="1" showInputMessage="1" showErrorMessage="1" sqref="J60">
      <formula1>$R$54</formula1>
    </dataValidation>
    <dataValidation type="list" allowBlank="1" showInputMessage="1" showErrorMessage="1" sqref="G264">
      <formula1>$J$325:$J$329</formula1>
    </dataValidation>
    <dataValidation type="list" allowBlank="1" showInputMessage="1" showErrorMessage="1" sqref="B224:N224">
      <formula1>$B$329:$B$330</formula1>
    </dataValidation>
    <dataValidation type="list" allowBlank="1" showInputMessage="1" showErrorMessage="1" sqref="B225:N225">
      <formula1>$B$331:$B$332</formula1>
    </dataValidation>
    <dataValidation type="list" allowBlank="1" showInputMessage="1" showErrorMessage="1" sqref="I182:I187 J185:J187 J182">
      <formula1>$P$181:$P$186</formula1>
    </dataValidation>
  </dataValidations>
  <printOptions horizontalCentered="1"/>
  <pageMargins left="0.3" right="0.5" top="0.75" bottom="0.8" header="0.25" footer="0.5"/>
  <pageSetup fitToHeight="16" horizontalDpi="600" verticalDpi="600" orientation="landscape" scale="62" r:id="rId4"/>
  <headerFooter alignWithMargins="0">
    <oddHeader>&amp;L&amp;G&amp;C&amp;"Arial,Bold"&amp;12Development Services Department (DS)&amp;16
DESIGN CONDITIONS (DC)
&amp;12[Formerly: Plan Of Service]</oddHeader>
    <oddFooter>&amp;L&amp;"Arial,Bold"&amp;12File Name:
&amp;F&amp;CPage &amp;P of &amp;N&amp;R&amp;"Arial,Bold"&amp;12Printed: &amp;D, &amp;T</oddFooter>
  </headerFooter>
  <rowBreaks count="8" manualBreakCount="8">
    <brk id="45" max="13" man="1"/>
    <brk id="78" max="13" man="1"/>
    <brk id="100" max="13" man="1"/>
    <brk id="120" max="13" man="1"/>
    <brk id="153" max="13" man="1"/>
    <brk id="195" max="13" man="1"/>
    <brk id="220" max="13" man="1"/>
    <brk id="239" max="13"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EMWD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wallacec</dc:creator>
  <cp:keywords/>
  <dc:description/>
  <cp:lastModifiedBy>El-Hage, Maroun</cp:lastModifiedBy>
  <cp:lastPrinted>2022-11-09T01:27:39Z</cp:lastPrinted>
  <dcterms:created xsi:type="dcterms:W3CDTF">2002-08-16T15:51:25Z</dcterms:created>
  <dcterms:modified xsi:type="dcterms:W3CDTF">2022-11-15T21:50:01Z</dcterms:modified>
  <cp:category/>
  <cp:version/>
  <cp:contentType/>
  <cp:contentStatus/>
</cp:coreProperties>
</file>